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showInkAnnotation="0" codeName="DieseArbeitsmappe"/>
  <mc:AlternateContent xmlns:mc="http://schemas.openxmlformats.org/markup-compatibility/2006">
    <mc:Choice Requires="x15">
      <x15ac:absPath xmlns:x15ac="http://schemas.microsoft.com/office/spreadsheetml/2010/11/ac" url="C:\Users\iSerge\Dropbox\@fileswork\@iManagement\Tools_einzeln\"/>
    </mc:Choice>
  </mc:AlternateContent>
  <xr:revisionPtr revIDLastSave="0" documentId="13_ncr:1_{4EE8553F-D33A-4B3E-8622-C63347623EE7}" xr6:coauthVersionLast="32" xr6:coauthVersionMax="32" xr10:uidLastSave="{00000000-0000-0000-0000-000000000000}"/>
  <bookViews>
    <workbookView showSheetTabs="0" xWindow="240" yWindow="825" windowWidth="13440" windowHeight="6825" tabRatio="830" firstSheet="1" activeTab="1" xr2:uid="{00000000-000D-0000-FFFF-FFFF00000000}"/>
  </bookViews>
  <sheets>
    <sheet name=" " sheetId="82" state="veryHidden" r:id="rId1"/>
    <sheet name="Massnahmen" sheetId="3" r:id="rId2"/>
    <sheet name="sIndikatoren" sheetId="109" r:id="rId3"/>
    <sheet name="Logo" sheetId="100" r:id="rId4"/>
  </sheets>
  <definedNames>
    <definedName name="_xlnm._FilterDatabase" localSheetId="0" hidden="1">' '!$A$1:$WVO$108</definedName>
    <definedName name="_xlnm._FilterDatabase" localSheetId="1" hidden="1">Massnahmen!$B$5:$Y$166</definedName>
    <definedName name="_xlnm.Print_Area" localSheetId="1">Massnahmen!$A$1:$Y$166</definedName>
    <definedName name="_xlnm.Print_Titles" localSheetId="1">Massnahmen!$4:$4</definedName>
    <definedName name="_xlnm.Print_Titles" localSheetId="2">sIndikatoren!$5:$5</definedName>
    <definedName name="Sprachen">' '!$C$3:$G$3</definedName>
  </definedNames>
  <calcPr calcId="179017"/>
  <fileRecoveryPr autoRecover="0"/>
</workbook>
</file>

<file path=xl/calcChain.xml><?xml version="1.0" encoding="utf-8"?>
<calcChain xmlns="http://schemas.openxmlformats.org/spreadsheetml/2006/main">
  <c r="A224" i="82" l="1"/>
  <c r="A223" i="82"/>
  <c r="A222" i="82"/>
  <c r="A221" i="82"/>
  <c r="A220" i="82"/>
  <c r="A219" i="82"/>
  <c r="A207" i="82" l="1"/>
  <c r="A208" i="82"/>
  <c r="A209" i="82"/>
  <c r="A210" i="82"/>
  <c r="A211" i="82"/>
  <c r="A212" i="82"/>
  <c r="A213" i="82"/>
  <c r="A214" i="82"/>
  <c r="A215" i="82"/>
  <c r="A216" i="82"/>
  <c r="A217" i="82"/>
  <c r="A218" i="82"/>
  <c r="C10" i="109" l="1"/>
  <c r="C12" i="109"/>
  <c r="C14" i="109"/>
  <c r="C16" i="109"/>
  <c r="C18" i="109"/>
  <c r="C20" i="109"/>
  <c r="C22" i="109"/>
  <c r="C24" i="109"/>
  <c r="C26" i="109"/>
  <c r="C28" i="109"/>
  <c r="C30" i="109"/>
  <c r="C32" i="109"/>
  <c r="C34" i="109"/>
  <c r="C36" i="109"/>
  <c r="C38" i="109"/>
  <c r="C40" i="109"/>
  <c r="C42" i="109"/>
  <c r="C44" i="109"/>
  <c r="C46" i="109"/>
  <c r="C48" i="109"/>
  <c r="C50" i="109"/>
  <c r="C52" i="109"/>
  <c r="C54" i="109"/>
  <c r="C56" i="109"/>
  <c r="C58" i="109"/>
  <c r="C60" i="109"/>
  <c r="C62" i="109"/>
  <c r="C64" i="109"/>
  <c r="C66" i="109"/>
  <c r="C68" i="109"/>
  <c r="C70" i="109"/>
  <c r="C72" i="109"/>
  <c r="C74" i="109"/>
  <c r="C76" i="109"/>
  <c r="C78" i="109"/>
  <c r="C80" i="109"/>
  <c r="C82" i="109"/>
  <c r="C84" i="109"/>
  <c r="C86" i="109"/>
  <c r="C88" i="109"/>
  <c r="C90" i="109"/>
  <c r="C92" i="109"/>
  <c r="C94" i="109"/>
  <c r="C96" i="109"/>
  <c r="C98" i="109"/>
  <c r="C100" i="109"/>
  <c r="C102" i="109"/>
  <c r="C104" i="109"/>
  <c r="C106" i="109"/>
  <c r="C108" i="109"/>
  <c r="C110" i="109"/>
  <c r="C112" i="109"/>
  <c r="C114" i="109"/>
  <c r="C116" i="109"/>
  <c r="C118" i="109"/>
  <c r="C120" i="109"/>
  <c r="C122" i="109"/>
  <c r="C124" i="109"/>
  <c r="C126" i="109"/>
  <c r="C128" i="109"/>
  <c r="C130" i="109"/>
  <c r="C132" i="109"/>
  <c r="C134" i="109"/>
  <c r="C136" i="109"/>
  <c r="C138" i="109"/>
  <c r="C140" i="109"/>
  <c r="C142" i="109"/>
  <c r="C144" i="109"/>
  <c r="C146" i="109"/>
  <c r="C148" i="109"/>
  <c r="C150" i="109"/>
  <c r="C152" i="109"/>
  <c r="C154" i="109"/>
  <c r="C156" i="109"/>
  <c r="C158" i="109"/>
  <c r="C160" i="109"/>
  <c r="C162" i="109"/>
  <c r="C164" i="109"/>
  <c r="C8" i="109"/>
  <c r="C6" i="109"/>
  <c r="A206" i="82" l="1"/>
  <c r="A205" i="82"/>
  <c r="A204" i="82"/>
  <c r="A203" i="82"/>
  <c r="A202" i="82"/>
  <c r="A201" i="82"/>
  <c r="A200" i="82"/>
  <c r="A199" i="82"/>
  <c r="A198" i="82"/>
  <c r="A197" i="82"/>
  <c r="A196" i="82"/>
  <c r="A195" i="82"/>
  <c r="A194" i="82"/>
  <c r="A193" i="82"/>
  <c r="A192" i="82"/>
  <c r="A191" i="82"/>
  <c r="A190" i="82"/>
  <c r="A189" i="82"/>
  <c r="A188" i="82"/>
  <c r="A187" i="82"/>
  <c r="A186" i="82"/>
  <c r="A185" i="82"/>
  <c r="A184" i="82"/>
  <c r="A183" i="82"/>
  <c r="A182" i="82"/>
  <c r="A181" i="82"/>
  <c r="A180" i="82"/>
  <c r="A179" i="82"/>
  <c r="A178" i="82"/>
  <c r="A177" i="82"/>
  <c r="A176" i="82"/>
  <c r="A175" i="82"/>
  <c r="A174" i="82"/>
  <c r="A173" i="82"/>
  <c r="A172" i="82"/>
  <c r="A171" i="82"/>
  <c r="A170" i="82"/>
  <c r="A169" i="82"/>
  <c r="A168" i="82"/>
  <c r="A167" i="82"/>
  <c r="A166" i="82"/>
  <c r="A165" i="82"/>
  <c r="A164" i="82"/>
  <c r="B18" i="100" s="1"/>
  <c r="A163" i="82"/>
  <c r="A162" i="82"/>
  <c r="D16" i="100" s="1"/>
  <c r="A161" i="82"/>
  <c r="B12" i="100" s="1"/>
  <c r="A160" i="82"/>
  <c r="A159" i="82"/>
  <c r="A158" i="82"/>
  <c r="A157" i="82"/>
  <c r="A156" i="82"/>
  <c r="A155" i="82"/>
  <c r="A154" i="82"/>
  <c r="A153" i="82"/>
  <c r="A152" i="82"/>
  <c r="A151" i="82"/>
  <c r="A150" i="82"/>
  <c r="A149" i="82"/>
  <c r="A148" i="82"/>
  <c r="A147" i="82"/>
  <c r="A146" i="82"/>
  <c r="A145" i="82"/>
  <c r="A144" i="82"/>
  <c r="A143" i="82"/>
  <c r="A142" i="82"/>
  <c r="A141" i="82"/>
  <c r="A140" i="82"/>
  <c r="A139" i="82"/>
  <c r="A138" i="82"/>
  <c r="A137" i="82"/>
  <c r="A136" i="82"/>
  <c r="A135" i="82"/>
  <c r="A134" i="82"/>
  <c r="A133" i="82"/>
  <c r="A132" i="82"/>
  <c r="A131" i="82"/>
  <c r="A130" i="82"/>
  <c r="A129" i="82"/>
  <c r="A128" i="82"/>
  <c r="A127" i="82"/>
  <c r="A126" i="82"/>
  <c r="A125" i="82"/>
  <c r="A124" i="82"/>
  <c r="A123" i="82"/>
  <c r="A122" i="82"/>
  <c r="A121" i="82"/>
  <c r="A120" i="82"/>
  <c r="A119" i="82"/>
  <c r="A118" i="82"/>
  <c r="A117" i="82"/>
  <c r="A116" i="82"/>
  <c r="A115" i="82"/>
  <c r="A114" i="82"/>
  <c r="A113" i="82"/>
  <c r="A112" i="82"/>
  <c r="A111" i="82"/>
  <c r="A110" i="82"/>
  <c r="A109" i="82"/>
  <c r="A108" i="82"/>
  <c r="A107" i="82"/>
  <c r="A106" i="82"/>
  <c r="A105" i="82"/>
  <c r="A104" i="82"/>
  <c r="A103" i="82"/>
  <c r="A102" i="82"/>
  <c r="A101" i="82"/>
  <c r="A100" i="82"/>
  <c r="A99" i="82"/>
  <c r="A98" i="82"/>
  <c r="A97" i="82"/>
  <c r="A96" i="82"/>
  <c r="A95" i="82"/>
  <c r="A94" i="82"/>
  <c r="A93" i="82"/>
  <c r="A92" i="82"/>
  <c r="A91" i="82"/>
  <c r="A90" i="82"/>
  <c r="A89" i="82"/>
  <c r="A88" i="82"/>
  <c r="A87" i="82"/>
  <c r="A86" i="82"/>
  <c r="A85" i="82"/>
  <c r="A84" i="82"/>
  <c r="A83" i="82"/>
  <c r="A82" i="82"/>
  <c r="A81" i="82"/>
  <c r="A80" i="82"/>
  <c r="A79" i="82"/>
  <c r="G5" i="109" s="1"/>
  <c r="A78" i="82"/>
  <c r="E5" i="109" s="1"/>
  <c r="A77" i="82"/>
  <c r="A76" i="82"/>
  <c r="D5" i="109" s="1"/>
  <c r="A75" i="82"/>
  <c r="B1" i="109" s="1"/>
  <c r="A74" i="82"/>
  <c r="A73" i="82"/>
  <c r="A72" i="82"/>
  <c r="A71" i="82"/>
  <c r="A70" i="82"/>
  <c r="A69" i="82"/>
  <c r="A68" i="82"/>
  <c r="A67" i="82"/>
  <c r="A66" i="82"/>
  <c r="A65" i="82"/>
  <c r="A64" i="82"/>
  <c r="A63" i="82"/>
  <c r="A62" i="82"/>
  <c r="A61" i="82"/>
  <c r="A60" i="82"/>
  <c r="A59" i="82"/>
  <c r="A58" i="82"/>
  <c r="A57" i="82"/>
  <c r="A56" i="82"/>
  <c r="A55" i="82"/>
  <c r="A54" i="82"/>
  <c r="A53" i="82"/>
  <c r="A52" i="82"/>
  <c r="A51" i="82"/>
  <c r="A50" i="82"/>
  <c r="T4" i="3" s="1"/>
  <c r="A49" i="82"/>
  <c r="N4" i="3" s="1"/>
  <c r="A48" i="82"/>
  <c r="L4" i="3" s="1"/>
  <c r="A47" i="82"/>
  <c r="A46" i="82"/>
  <c r="A45" i="82"/>
  <c r="A44" i="82"/>
  <c r="A43" i="82"/>
  <c r="A42" i="82"/>
  <c r="E4" i="3" s="1"/>
  <c r="A41" i="82"/>
  <c r="A40" i="82"/>
  <c r="A39" i="82"/>
  <c r="A38" i="82"/>
  <c r="A37" i="82"/>
  <c r="A36" i="82"/>
  <c r="A35" i="82"/>
  <c r="A34" i="82"/>
  <c r="A33" i="82"/>
  <c r="A32" i="82"/>
  <c r="A31" i="82"/>
  <c r="A30" i="82"/>
  <c r="A29" i="82"/>
  <c r="A28" i="82"/>
  <c r="A27" i="82"/>
  <c r="A26" i="82"/>
  <c r="A25" i="82"/>
  <c r="A24" i="82"/>
  <c r="A23" i="82"/>
  <c r="A22" i="82"/>
  <c r="A21" i="82"/>
  <c r="A20" i="82"/>
  <c r="A19" i="82"/>
  <c r="A18" i="82"/>
  <c r="A17" i="82"/>
  <c r="A16" i="82"/>
  <c r="D4" i="100" s="1"/>
  <c r="A15" i="82"/>
  <c r="A14" i="82"/>
  <c r="A13" i="82"/>
  <c r="A12" i="82"/>
  <c r="A11" i="82"/>
  <c r="A10" i="82"/>
  <c r="A9" i="82"/>
  <c r="A8" i="82"/>
  <c r="A7" i="82"/>
  <c r="A6" i="82"/>
  <c r="A5" i="82"/>
  <c r="A1" i="82"/>
  <c r="Q54" i="3"/>
  <c r="R54" i="3" s="1"/>
  <c r="Q55" i="3"/>
  <c r="R55" i="3" s="1"/>
  <c r="Q56" i="3"/>
  <c r="R56" i="3" s="1"/>
  <c r="Q38" i="3"/>
  <c r="R38" i="3" s="1"/>
  <c r="Q39" i="3"/>
  <c r="R39" i="3" s="1"/>
  <c r="Q40" i="3"/>
  <c r="R40" i="3" s="1"/>
  <c r="Q41" i="3"/>
  <c r="Q42" i="3"/>
  <c r="R42" i="3" s="1"/>
  <c r="Q43" i="3"/>
  <c r="R43" i="3" s="1"/>
  <c r="Q44" i="3"/>
  <c r="R44" i="3" s="1"/>
  <c r="Q45" i="3"/>
  <c r="R45" i="3" s="1"/>
  <c r="Q46" i="3"/>
  <c r="R46" i="3" s="1"/>
  <c r="Q47" i="3"/>
  <c r="R47" i="3" s="1"/>
  <c r="Q48" i="3"/>
  <c r="Q49" i="3"/>
  <c r="R49" i="3" s="1"/>
  <c r="Q50" i="3"/>
  <c r="Q51" i="3"/>
  <c r="R51" i="3" s="1"/>
  <c r="Q52" i="3"/>
  <c r="R52" i="3" s="1"/>
  <c r="Q53" i="3"/>
  <c r="Q57" i="3"/>
  <c r="R57" i="3" s="1"/>
  <c r="Q58" i="3"/>
  <c r="R58" i="3" s="1"/>
  <c r="Q59" i="3"/>
  <c r="R59" i="3" s="1"/>
  <c r="Q60" i="3"/>
  <c r="R60" i="3" s="1"/>
  <c r="Q61" i="3"/>
  <c r="R61" i="3" s="1"/>
  <c r="Q25" i="3"/>
  <c r="R25" i="3" s="1"/>
  <c r="Q26" i="3"/>
  <c r="Q27" i="3"/>
  <c r="R27" i="3" s="1"/>
  <c r="Q28" i="3"/>
  <c r="Q29" i="3"/>
  <c r="R29" i="3" s="1"/>
  <c r="Q30" i="3"/>
  <c r="R30" i="3" s="1"/>
  <c r="Q31" i="3"/>
  <c r="R31" i="3" s="1"/>
  <c r="Q32" i="3"/>
  <c r="R32" i="3" s="1"/>
  <c r="Q33" i="3"/>
  <c r="R33" i="3" s="1"/>
  <c r="Q34" i="3"/>
  <c r="R34" i="3" s="1"/>
  <c r="Q35" i="3"/>
  <c r="R35" i="3" s="1"/>
  <c r="Q36" i="3"/>
  <c r="R36" i="3" s="1"/>
  <c r="Q37" i="3"/>
  <c r="R37" i="3" s="1"/>
  <c r="Q14" i="3"/>
  <c r="Q15" i="3"/>
  <c r="Q16" i="3"/>
  <c r="Q17" i="3"/>
  <c r="R17" i="3" s="1"/>
  <c r="Q18" i="3"/>
  <c r="R18" i="3" s="1"/>
  <c r="Q19" i="3"/>
  <c r="Q20" i="3"/>
  <c r="R20" i="3" s="1"/>
  <c r="Q21" i="3"/>
  <c r="R21" i="3" s="1"/>
  <c r="Q9" i="3"/>
  <c r="R9" i="3" s="1"/>
  <c r="Q10" i="3"/>
  <c r="R10" i="3" s="1"/>
  <c r="Q11" i="3"/>
  <c r="R11" i="3" s="1"/>
  <c r="Q12" i="3"/>
  <c r="R12" i="3" s="1"/>
  <c r="Q13" i="3"/>
  <c r="B9" i="3"/>
  <c r="B10" i="3"/>
  <c r="B11" i="3"/>
  <c r="B12" i="3"/>
  <c r="B13" i="3"/>
  <c r="B14" i="3"/>
  <c r="B15" i="3"/>
  <c r="B16" i="3"/>
  <c r="B17" i="3"/>
  <c r="B18" i="3"/>
  <c r="B19" i="3"/>
  <c r="B20" i="3"/>
  <c r="B21" i="3"/>
  <c r="B8" i="3"/>
  <c r="B7" i="3"/>
  <c r="B25" i="3"/>
  <c r="B26" i="3"/>
  <c r="B27" i="3"/>
  <c r="B28" i="3"/>
  <c r="B29" i="3"/>
  <c r="B30" i="3"/>
  <c r="B31" i="3"/>
  <c r="B32" i="3"/>
  <c r="B33" i="3"/>
  <c r="B34" i="3"/>
  <c r="B35" i="3"/>
  <c r="B36" i="3"/>
  <c r="B37" i="3"/>
  <c r="B24" i="3"/>
  <c r="B23" i="3"/>
  <c r="B41" i="3"/>
  <c r="B42" i="3"/>
  <c r="B43" i="3"/>
  <c r="B44" i="3"/>
  <c r="B45" i="3"/>
  <c r="B46" i="3"/>
  <c r="B47" i="3"/>
  <c r="B48" i="3"/>
  <c r="B49" i="3"/>
  <c r="B50" i="3"/>
  <c r="B51" i="3"/>
  <c r="B52" i="3"/>
  <c r="B53" i="3"/>
  <c r="B40" i="3"/>
  <c r="B39" i="3"/>
  <c r="F156" i="3"/>
  <c r="F157" i="3"/>
  <c r="F158" i="3"/>
  <c r="F159" i="3"/>
  <c r="F160" i="3"/>
  <c r="F161" i="3"/>
  <c r="F162" i="3"/>
  <c r="F163" i="3"/>
  <c r="F164" i="3"/>
  <c r="F165" i="3"/>
  <c r="F150" i="3"/>
  <c r="F151" i="3"/>
  <c r="F152" i="3"/>
  <c r="F153" i="3"/>
  <c r="F154" i="3"/>
  <c r="F155" i="3"/>
  <c r="F136" i="3"/>
  <c r="F137" i="3"/>
  <c r="F138" i="3"/>
  <c r="F139" i="3"/>
  <c r="F140" i="3"/>
  <c r="F141" i="3"/>
  <c r="F142" i="3"/>
  <c r="F143" i="3"/>
  <c r="F144" i="3"/>
  <c r="F145" i="3"/>
  <c r="F146" i="3"/>
  <c r="F147" i="3"/>
  <c r="F148" i="3"/>
  <c r="F149" i="3"/>
  <c r="F134" i="3"/>
  <c r="F135" i="3"/>
  <c r="F118" i="3"/>
  <c r="F119" i="3"/>
  <c r="F120" i="3"/>
  <c r="F121" i="3"/>
  <c r="F122" i="3"/>
  <c r="F123" i="3"/>
  <c r="F124" i="3"/>
  <c r="F125" i="3"/>
  <c r="F126" i="3"/>
  <c r="F127" i="3"/>
  <c r="F128" i="3"/>
  <c r="F129" i="3"/>
  <c r="F130" i="3"/>
  <c r="F131" i="3"/>
  <c r="F132" i="3"/>
  <c r="F133" i="3"/>
  <c r="F102" i="3"/>
  <c r="F103" i="3"/>
  <c r="F104" i="3"/>
  <c r="F105" i="3"/>
  <c r="F106" i="3"/>
  <c r="F107" i="3"/>
  <c r="F108" i="3"/>
  <c r="F109" i="3"/>
  <c r="F110" i="3"/>
  <c r="F111" i="3"/>
  <c r="F112" i="3"/>
  <c r="F113" i="3"/>
  <c r="F114" i="3"/>
  <c r="F115" i="3"/>
  <c r="F116" i="3"/>
  <c r="F117" i="3"/>
  <c r="F96" i="3"/>
  <c r="F97" i="3"/>
  <c r="F98" i="3"/>
  <c r="F99" i="3"/>
  <c r="F100" i="3"/>
  <c r="F101" i="3"/>
  <c r="F86" i="3"/>
  <c r="F87" i="3"/>
  <c r="F88" i="3"/>
  <c r="F89" i="3"/>
  <c r="F90" i="3"/>
  <c r="F91" i="3"/>
  <c r="F92" i="3"/>
  <c r="F93" i="3"/>
  <c r="F94" i="3"/>
  <c r="F95" i="3"/>
  <c r="F76" i="3"/>
  <c r="F77" i="3"/>
  <c r="F78" i="3"/>
  <c r="F79" i="3"/>
  <c r="F80" i="3"/>
  <c r="F81" i="3"/>
  <c r="F82" i="3"/>
  <c r="F83" i="3"/>
  <c r="F84" i="3"/>
  <c r="F85" i="3"/>
  <c r="F70" i="3"/>
  <c r="F71" i="3"/>
  <c r="F72" i="3"/>
  <c r="F73" i="3"/>
  <c r="F74" i="3"/>
  <c r="F75" i="3"/>
  <c r="F55" i="3"/>
  <c r="F56" i="3"/>
  <c r="F57" i="3"/>
  <c r="F58" i="3"/>
  <c r="F59" i="3"/>
  <c r="F60" i="3"/>
  <c r="F61" i="3"/>
  <c r="F62" i="3"/>
  <c r="F63" i="3"/>
  <c r="F64" i="3"/>
  <c r="F65" i="3"/>
  <c r="F66" i="3"/>
  <c r="F67" i="3"/>
  <c r="F68" i="3"/>
  <c r="F69" i="3"/>
  <c r="F54" i="3"/>
  <c r="F46" i="3"/>
  <c r="F48" i="3"/>
  <c r="F50" i="3"/>
  <c r="F52" i="3"/>
  <c r="F38" i="3"/>
  <c r="F40" i="3"/>
  <c r="F42" i="3"/>
  <c r="F44" i="3"/>
  <c r="Q157" i="3"/>
  <c r="R157" i="3" s="1"/>
  <c r="Q158" i="3"/>
  <c r="R158" i="3" s="1"/>
  <c r="Q159" i="3"/>
  <c r="R159" i="3" s="1"/>
  <c r="Q160" i="3"/>
  <c r="R160" i="3" s="1"/>
  <c r="Q161" i="3"/>
  <c r="R161" i="3" s="1"/>
  <c r="Q162" i="3"/>
  <c r="R162" i="3" s="1"/>
  <c r="Q163" i="3"/>
  <c r="R163" i="3" s="1"/>
  <c r="Q164" i="3"/>
  <c r="R164" i="3" s="1"/>
  <c r="I158" i="3"/>
  <c r="J158" i="3" s="1"/>
  <c r="I160" i="3"/>
  <c r="J160" i="3" s="1"/>
  <c r="I162" i="3"/>
  <c r="J162" i="3" s="1"/>
  <c r="I164" i="3"/>
  <c r="J164" i="3" s="1"/>
  <c r="Q141" i="3"/>
  <c r="R141" i="3" s="1"/>
  <c r="Q142" i="3"/>
  <c r="R142" i="3" s="1"/>
  <c r="Q143" i="3"/>
  <c r="R143" i="3" s="1"/>
  <c r="Q144" i="3"/>
  <c r="R144" i="3" s="1"/>
  <c r="Q145" i="3"/>
  <c r="R145" i="3" s="1"/>
  <c r="Q146" i="3"/>
  <c r="R146" i="3" s="1"/>
  <c r="Q147" i="3"/>
  <c r="R147" i="3" s="1"/>
  <c r="Q148" i="3"/>
  <c r="R148" i="3" s="1"/>
  <c r="I142" i="3"/>
  <c r="J142" i="3" s="1"/>
  <c r="I144" i="3"/>
  <c r="J144" i="3" s="1"/>
  <c r="I146" i="3"/>
  <c r="J146" i="3" s="1"/>
  <c r="I148" i="3"/>
  <c r="J148" i="3" s="1"/>
  <c r="Q125" i="3"/>
  <c r="Q126" i="3"/>
  <c r="Q127" i="3"/>
  <c r="Q128" i="3"/>
  <c r="Q129" i="3"/>
  <c r="Q130" i="3"/>
  <c r="Q131" i="3"/>
  <c r="Q132" i="3"/>
  <c r="Q133" i="3"/>
  <c r="R133" i="3" s="1"/>
  <c r="I126" i="3"/>
  <c r="J126" i="3" s="1"/>
  <c r="I128" i="3"/>
  <c r="J128" i="3" s="1"/>
  <c r="I130" i="3"/>
  <c r="J130" i="3" s="1"/>
  <c r="I132" i="3"/>
  <c r="J132" i="3" s="1"/>
  <c r="Q109" i="3"/>
  <c r="R109" i="3" s="1"/>
  <c r="Q110" i="3"/>
  <c r="R110" i="3" s="1"/>
  <c r="Q111" i="3"/>
  <c r="R111" i="3" s="1"/>
  <c r="Q112" i="3"/>
  <c r="R112" i="3" s="1"/>
  <c r="Q113" i="3"/>
  <c r="R113" i="3" s="1"/>
  <c r="Q114" i="3"/>
  <c r="R114" i="3" s="1"/>
  <c r="Q115" i="3"/>
  <c r="R115" i="3" s="1"/>
  <c r="Q116" i="3"/>
  <c r="R116" i="3" s="1"/>
  <c r="Q117" i="3"/>
  <c r="R117" i="3" s="1"/>
  <c r="I104" i="3"/>
  <c r="J104" i="3" s="1"/>
  <c r="I106" i="3"/>
  <c r="J106" i="3" s="1"/>
  <c r="I108" i="3"/>
  <c r="J108" i="3" s="1"/>
  <c r="I110" i="3"/>
  <c r="J110" i="3" s="1"/>
  <c r="I112" i="3"/>
  <c r="J112" i="3" s="1"/>
  <c r="I114" i="3"/>
  <c r="J114" i="3" s="1"/>
  <c r="I116" i="3"/>
  <c r="J116" i="3" s="1"/>
  <c r="Q93" i="3"/>
  <c r="R93" i="3" s="1"/>
  <c r="Q94" i="3"/>
  <c r="R94" i="3" s="1"/>
  <c r="Q95" i="3"/>
  <c r="R95" i="3" s="1"/>
  <c r="Q96" i="3"/>
  <c r="R96" i="3" s="1"/>
  <c r="Q97" i="3"/>
  <c r="R97" i="3" s="1"/>
  <c r="Q98" i="3"/>
  <c r="R98" i="3" s="1"/>
  <c r="Q99" i="3"/>
  <c r="R99" i="3" s="1"/>
  <c r="Q100" i="3"/>
  <c r="R100" i="3" s="1"/>
  <c r="Q101" i="3"/>
  <c r="R101" i="3" s="1"/>
  <c r="I94" i="3"/>
  <c r="J94" i="3" s="1"/>
  <c r="I96" i="3"/>
  <c r="J96" i="3" s="1"/>
  <c r="I98" i="3"/>
  <c r="J98" i="3" s="1"/>
  <c r="I100" i="3"/>
  <c r="J100" i="3" s="1"/>
  <c r="F24" i="3"/>
  <c r="F26" i="3"/>
  <c r="F28" i="3"/>
  <c r="F30" i="3"/>
  <c r="F32" i="3"/>
  <c r="F34" i="3"/>
  <c r="F36" i="3"/>
  <c r="F22" i="3"/>
  <c r="F8" i="3"/>
  <c r="F10" i="3"/>
  <c r="F12" i="3"/>
  <c r="F14" i="3"/>
  <c r="F16" i="3"/>
  <c r="F18" i="3"/>
  <c r="F20" i="3"/>
  <c r="Q77" i="3"/>
  <c r="R77" i="3" s="1"/>
  <c r="Q78" i="3"/>
  <c r="R78" i="3" s="1"/>
  <c r="Q79" i="3"/>
  <c r="R79" i="3" s="1"/>
  <c r="Q80" i="3"/>
  <c r="R80" i="3" s="1"/>
  <c r="Q81" i="3"/>
  <c r="R81" i="3" s="1"/>
  <c r="Q82" i="3"/>
  <c r="R82" i="3" s="1"/>
  <c r="Q83" i="3"/>
  <c r="R83" i="3" s="1"/>
  <c r="Q84" i="3"/>
  <c r="R84" i="3" s="1"/>
  <c r="Q85" i="3"/>
  <c r="R85" i="3" s="1"/>
  <c r="I78" i="3"/>
  <c r="I80" i="3"/>
  <c r="I82" i="3"/>
  <c r="I84" i="3"/>
  <c r="Q62" i="3"/>
  <c r="R62" i="3" s="1"/>
  <c r="Q63" i="3"/>
  <c r="R63" i="3" s="1"/>
  <c r="Q64" i="3"/>
  <c r="R64" i="3" s="1"/>
  <c r="Q65" i="3"/>
  <c r="R65" i="3" s="1"/>
  <c r="Q66" i="3"/>
  <c r="R66" i="3" s="1"/>
  <c r="Q67" i="3"/>
  <c r="R67" i="3" s="1"/>
  <c r="Q68" i="3"/>
  <c r="R68" i="3" s="1"/>
  <c r="Q69" i="3"/>
  <c r="R69" i="3" s="1"/>
  <c r="I62" i="3"/>
  <c r="J62" i="3" s="1"/>
  <c r="I64" i="3"/>
  <c r="J64" i="3" s="1"/>
  <c r="I66" i="3"/>
  <c r="J66" i="3" s="1"/>
  <c r="I68" i="3"/>
  <c r="J68" i="3" s="1"/>
  <c r="R48" i="3"/>
  <c r="R50" i="3"/>
  <c r="R53" i="3"/>
  <c r="I46" i="3"/>
  <c r="J46" i="3" s="1"/>
  <c r="I48" i="3"/>
  <c r="J48" i="3" s="1"/>
  <c r="I50" i="3"/>
  <c r="J50" i="3" s="1"/>
  <c r="I52" i="3"/>
  <c r="J52" i="3" s="1"/>
  <c r="I30" i="3"/>
  <c r="J30" i="3" s="1"/>
  <c r="I32" i="3"/>
  <c r="J32" i="3" s="1"/>
  <c r="I34" i="3"/>
  <c r="J34" i="3" s="1"/>
  <c r="I36" i="3"/>
  <c r="J36" i="3" s="1"/>
  <c r="R14" i="3"/>
  <c r="R15" i="3"/>
  <c r="R16" i="3"/>
  <c r="R19" i="3"/>
  <c r="I14" i="3"/>
  <c r="J14" i="3" s="1"/>
  <c r="I16" i="3"/>
  <c r="J16" i="3" s="1"/>
  <c r="I18" i="3"/>
  <c r="J18" i="3" s="1"/>
  <c r="I20" i="3"/>
  <c r="J20" i="3" s="1"/>
  <c r="Z13" i="3"/>
  <c r="R13" i="3"/>
  <c r="Z12" i="3"/>
  <c r="I12" i="3"/>
  <c r="J12" i="3" s="1"/>
  <c r="G18" i="100"/>
  <c r="I8" i="3" s="1"/>
  <c r="J8" i="3" s="1"/>
  <c r="R26" i="3"/>
  <c r="R28" i="3"/>
  <c r="R41" i="3"/>
  <c r="Q70" i="3"/>
  <c r="R70" i="3" s="1"/>
  <c r="Q71" i="3"/>
  <c r="R71" i="3" s="1"/>
  <c r="Q72" i="3"/>
  <c r="R72" i="3" s="1"/>
  <c r="Q73" i="3"/>
  <c r="R73" i="3" s="1"/>
  <c r="Q74" i="3"/>
  <c r="R74" i="3" s="1"/>
  <c r="Q75" i="3"/>
  <c r="R75" i="3" s="1"/>
  <c r="Q76" i="3"/>
  <c r="R76" i="3" s="1"/>
  <c r="Q86" i="3"/>
  <c r="R86" i="3" s="1"/>
  <c r="Q87" i="3"/>
  <c r="R87" i="3" s="1"/>
  <c r="Q88" i="3"/>
  <c r="R88" i="3" s="1"/>
  <c r="Q89" i="3"/>
  <c r="R89" i="3" s="1"/>
  <c r="Q90" i="3"/>
  <c r="R90" i="3" s="1"/>
  <c r="Q91" i="3"/>
  <c r="R91" i="3" s="1"/>
  <c r="Q92" i="3"/>
  <c r="R92" i="3" s="1"/>
  <c r="Q102" i="3"/>
  <c r="R102" i="3" s="1"/>
  <c r="Q103" i="3"/>
  <c r="R103" i="3" s="1"/>
  <c r="Q104" i="3"/>
  <c r="R104" i="3" s="1"/>
  <c r="Q105" i="3"/>
  <c r="R105" i="3" s="1"/>
  <c r="Q106" i="3"/>
  <c r="R106" i="3" s="1"/>
  <c r="Q107" i="3"/>
  <c r="R107" i="3" s="1"/>
  <c r="Q108" i="3"/>
  <c r="R108" i="3" s="1"/>
  <c r="Q118" i="3"/>
  <c r="R118" i="3" s="1"/>
  <c r="Q119" i="3"/>
  <c r="R119" i="3" s="1"/>
  <c r="Q120" i="3"/>
  <c r="R120" i="3" s="1"/>
  <c r="Q121" i="3"/>
  <c r="R121" i="3" s="1"/>
  <c r="Q122" i="3"/>
  <c r="R122" i="3" s="1"/>
  <c r="Q123" i="3"/>
  <c r="R123" i="3" s="1"/>
  <c r="Q124" i="3"/>
  <c r="R124" i="3" s="1"/>
  <c r="Q134" i="3"/>
  <c r="R134" i="3" s="1"/>
  <c r="Q135" i="3"/>
  <c r="R135" i="3" s="1"/>
  <c r="Q136" i="3"/>
  <c r="R136" i="3" s="1"/>
  <c r="Q137" i="3"/>
  <c r="R137" i="3" s="1"/>
  <c r="Q138" i="3"/>
  <c r="R138" i="3" s="1"/>
  <c r="Q139" i="3"/>
  <c r="R139" i="3" s="1"/>
  <c r="Q140" i="3"/>
  <c r="R140" i="3" s="1"/>
  <c r="Q149" i="3"/>
  <c r="R149" i="3" s="1"/>
  <c r="Q150" i="3"/>
  <c r="R150" i="3" s="1"/>
  <c r="Q151" i="3"/>
  <c r="R151" i="3" s="1"/>
  <c r="Q152" i="3"/>
  <c r="R152" i="3" s="1"/>
  <c r="Q153" i="3"/>
  <c r="R153" i="3" s="1"/>
  <c r="Q154" i="3"/>
  <c r="R154" i="3" s="1"/>
  <c r="Q155" i="3"/>
  <c r="R155" i="3" s="1"/>
  <c r="Q156" i="3"/>
  <c r="R156" i="3" s="1"/>
  <c r="Q165" i="3"/>
  <c r="R165" i="3" s="1"/>
  <c r="I10" i="3"/>
  <c r="J10" i="3" s="1"/>
  <c r="I22" i="3"/>
  <c r="J22" i="3" s="1"/>
  <c r="I24" i="3"/>
  <c r="J24" i="3" s="1"/>
  <c r="I26" i="3"/>
  <c r="J26" i="3" s="1"/>
  <c r="I28" i="3"/>
  <c r="J28" i="3" s="1"/>
  <c r="I38" i="3"/>
  <c r="J38" i="3" s="1"/>
  <c r="I40" i="3"/>
  <c r="J40" i="3" s="1"/>
  <c r="I42" i="3"/>
  <c r="J42" i="3" s="1"/>
  <c r="I44" i="3"/>
  <c r="J44" i="3" s="1"/>
  <c r="I54" i="3"/>
  <c r="J54" i="3" s="1"/>
  <c r="I56" i="3"/>
  <c r="J56" i="3" s="1"/>
  <c r="I58" i="3"/>
  <c r="J58" i="3" s="1"/>
  <c r="I60" i="3"/>
  <c r="J60" i="3" s="1"/>
  <c r="I70" i="3"/>
  <c r="J70" i="3" s="1"/>
  <c r="I72" i="3"/>
  <c r="J72" i="3" s="1"/>
  <c r="I74" i="3"/>
  <c r="J74" i="3" s="1"/>
  <c r="I76" i="3"/>
  <c r="J76" i="3" s="1"/>
  <c r="I86" i="3"/>
  <c r="J86" i="3" s="1"/>
  <c r="I88" i="3"/>
  <c r="J88" i="3" s="1"/>
  <c r="I90" i="3"/>
  <c r="J90" i="3" s="1"/>
  <c r="I92" i="3"/>
  <c r="J92" i="3" s="1"/>
  <c r="I102" i="3"/>
  <c r="J102" i="3" s="1"/>
  <c r="I118" i="3"/>
  <c r="J118" i="3" s="1"/>
  <c r="I120" i="3"/>
  <c r="J120" i="3" s="1"/>
  <c r="I122" i="3"/>
  <c r="J122" i="3" s="1"/>
  <c r="I124" i="3"/>
  <c r="J124" i="3" s="1"/>
  <c r="I134" i="3"/>
  <c r="J134" i="3" s="1"/>
  <c r="I136" i="3"/>
  <c r="J136" i="3" s="1"/>
  <c r="I138" i="3"/>
  <c r="J138" i="3" s="1"/>
  <c r="I140" i="3"/>
  <c r="J140" i="3" s="1"/>
  <c r="I150" i="3"/>
  <c r="J150" i="3" s="1"/>
  <c r="I152" i="3"/>
  <c r="J152" i="3" s="1"/>
  <c r="I154" i="3"/>
  <c r="J154" i="3" s="1"/>
  <c r="I156" i="3"/>
  <c r="J156" i="3" s="1"/>
  <c r="Q24" i="3"/>
  <c r="R24" i="3" s="1"/>
  <c r="Q22" i="3"/>
  <c r="R22" i="3" s="1"/>
  <c r="Q23" i="3"/>
  <c r="R23" i="3" s="1"/>
  <c r="I6" i="3"/>
  <c r="J6" i="3" s="1"/>
  <c r="B16" i="100"/>
  <c r="B15" i="100"/>
  <c r="D197" i="3"/>
  <c r="D196" i="3"/>
  <c r="D195" i="3"/>
  <c r="Z166" i="3"/>
  <c r="X166" i="3"/>
  <c r="A166" i="3"/>
  <c r="Z165" i="3"/>
  <c r="Z156" i="3"/>
  <c r="Z155" i="3"/>
  <c r="Z154" i="3"/>
  <c r="Z153" i="3"/>
  <c r="Z152" i="3"/>
  <c r="Z151" i="3"/>
  <c r="Z150" i="3"/>
  <c r="Z149" i="3"/>
  <c r="Z140" i="3"/>
  <c r="Z139" i="3"/>
  <c r="Z138" i="3"/>
  <c r="Z137" i="3"/>
  <c r="Z136" i="3"/>
  <c r="Z135" i="3"/>
  <c r="Z134" i="3"/>
  <c r="Z133" i="3"/>
  <c r="Z124" i="3"/>
  <c r="Z123" i="3"/>
  <c r="Z122" i="3"/>
  <c r="Z121" i="3"/>
  <c r="Z120" i="3"/>
  <c r="Z119" i="3"/>
  <c r="Z118" i="3"/>
  <c r="Z117" i="3"/>
  <c r="Z108" i="3"/>
  <c r="Z107" i="3"/>
  <c r="Z106" i="3"/>
  <c r="Z105" i="3"/>
  <c r="Z104" i="3"/>
  <c r="Z103" i="3"/>
  <c r="Z102" i="3"/>
  <c r="Z101" i="3"/>
  <c r="Z92" i="3"/>
  <c r="Z91" i="3"/>
  <c r="Z90" i="3"/>
  <c r="Z89" i="3"/>
  <c r="Z88" i="3"/>
  <c r="Z87" i="3"/>
  <c r="Z86" i="3"/>
  <c r="Z85" i="3"/>
  <c r="Z76" i="3"/>
  <c r="Z75" i="3"/>
  <c r="Z74" i="3"/>
  <c r="Z73" i="3"/>
  <c r="Z72" i="3"/>
  <c r="Z71" i="3"/>
  <c r="Z70" i="3"/>
  <c r="Z69" i="3"/>
  <c r="Z60" i="3"/>
  <c r="Z59" i="3"/>
  <c r="Z58" i="3"/>
  <c r="Z57" i="3"/>
  <c r="Z56" i="3"/>
  <c r="Z55" i="3"/>
  <c r="Z54" i="3"/>
  <c r="Z53" i="3"/>
  <c r="Z44" i="3"/>
  <c r="Z43" i="3"/>
  <c r="Z42" i="3"/>
  <c r="Z41" i="3"/>
  <c r="Z40" i="3"/>
  <c r="Z39" i="3"/>
  <c r="Z38" i="3"/>
  <c r="Z28" i="3"/>
  <c r="Z27" i="3"/>
  <c r="Z26" i="3"/>
  <c r="Z25" i="3"/>
  <c r="Z24" i="3"/>
  <c r="Z23" i="3"/>
  <c r="Z22" i="3"/>
  <c r="Z21" i="3"/>
  <c r="Z20" i="3"/>
  <c r="Z11" i="3"/>
  <c r="Z10" i="3"/>
  <c r="Z9" i="3"/>
  <c r="Z8" i="3"/>
  <c r="W8" i="3"/>
  <c r="Z7" i="3"/>
  <c r="W7" i="3"/>
  <c r="X7" i="3" s="1"/>
  <c r="Z6" i="3"/>
  <c r="W6" i="3"/>
  <c r="F6" i="3"/>
  <c r="A6" i="3"/>
  <c r="Z5" i="3"/>
  <c r="A15" i="3"/>
  <c r="A14" i="3"/>
  <c r="A18" i="3"/>
  <c r="B54" i="3"/>
  <c r="A38" i="3"/>
  <c r="A50" i="3" s="1"/>
  <c r="A22" i="3"/>
  <c r="A27" i="3" s="1"/>
  <c r="B59" i="3"/>
  <c r="B60" i="3"/>
  <c r="B57" i="3"/>
  <c r="B61" i="3"/>
  <c r="B62" i="3"/>
  <c r="B63" i="3"/>
  <c r="B64" i="3"/>
  <c r="B65" i="3"/>
  <c r="B69" i="3"/>
  <c r="B66" i="3"/>
  <c r="B55" i="3"/>
  <c r="B67" i="3"/>
  <c r="B56" i="3"/>
  <c r="B68" i="3"/>
  <c r="B58" i="3"/>
  <c r="A49" i="3"/>
  <c r="A51" i="3"/>
  <c r="A40" i="3"/>
  <c r="A53" i="3"/>
  <c r="A42" i="3"/>
  <c r="A36" i="3"/>
  <c r="A25" i="3"/>
  <c r="A29" i="3"/>
  <c r="B70" i="3"/>
  <c r="B73" i="3" s="1"/>
  <c r="A54" i="3"/>
  <c r="A68" i="3" s="1"/>
  <c r="A39" i="3"/>
  <c r="B71" i="3"/>
  <c r="A65" i="3"/>
  <c r="Q7" i="3" l="1"/>
  <c r="R7" i="3" s="1"/>
  <c r="Q6" i="3"/>
  <c r="R6" i="3" s="1"/>
  <c r="B74" i="3"/>
  <c r="B82" i="3"/>
  <c r="A37" i="3"/>
  <c r="A63" i="3"/>
  <c r="A48" i="3"/>
  <c r="A58" i="3"/>
  <c r="A34" i="3"/>
  <c r="A56" i="3"/>
  <c r="A62" i="3"/>
  <c r="A32" i="3"/>
  <c r="A45" i="3"/>
  <c r="B84" i="3"/>
  <c r="B80" i="3"/>
  <c r="B85" i="3"/>
  <c r="A46" i="3"/>
  <c r="A8" i="3"/>
  <c r="A11" i="3"/>
  <c r="A57" i="3"/>
  <c r="A61" i="3"/>
  <c r="B81" i="3"/>
  <c r="B72" i="3"/>
  <c r="A31" i="3"/>
  <c r="A44" i="3"/>
  <c r="A35" i="3"/>
  <c r="A55" i="3"/>
  <c r="A66" i="3"/>
  <c r="B79" i="3"/>
  <c r="A47" i="3"/>
  <c r="A60" i="3"/>
  <c r="A69" i="3"/>
  <c r="B83" i="3"/>
  <c r="A30" i="3"/>
  <c r="A43" i="3"/>
  <c r="A7" i="3"/>
  <c r="A16" i="3"/>
  <c r="A67" i="3"/>
  <c r="B78" i="3"/>
  <c r="A70" i="3"/>
  <c r="B76" i="3"/>
  <c r="A41" i="3"/>
  <c r="A21" i="3"/>
  <c r="A64" i="3"/>
  <c r="A24" i="3"/>
  <c r="A33" i="3"/>
  <c r="A59" i="3"/>
  <c r="B77" i="3"/>
  <c r="A28" i="3"/>
  <c r="B86" i="3"/>
  <c r="B75" i="3"/>
  <c r="A23" i="3"/>
  <c r="A26" i="3"/>
  <c r="A52" i="3"/>
  <c r="Q8" i="3"/>
  <c r="R8" i="3" s="1"/>
  <c r="I4" i="3"/>
  <c r="Q4" i="3" s="1"/>
  <c r="C5" i="109"/>
  <c r="C185" i="3"/>
  <c r="C190" i="3" s="1"/>
  <c r="C198" i="3"/>
  <c r="C203" i="3" s="1"/>
  <c r="C186" i="3"/>
  <c r="C191" i="3" s="1"/>
  <c r="C196" i="3" s="1"/>
  <c r="C193" i="3"/>
  <c r="C188" i="3"/>
  <c r="D198" i="3"/>
  <c r="C194" i="3" s="1"/>
  <c r="D15" i="100"/>
  <c r="D14" i="100"/>
  <c r="V4" i="3"/>
  <c r="B4" i="3"/>
  <c r="K4" i="3" s="1"/>
  <c r="B96" i="3"/>
  <c r="A9" i="3"/>
  <c r="A17" i="3"/>
  <c r="A12" i="3"/>
  <c r="A20" i="3"/>
  <c r="A86" i="3"/>
  <c r="A78" i="3"/>
  <c r="A74" i="3"/>
  <c r="A84" i="3"/>
  <c r="A81" i="3"/>
  <c r="B94" i="3"/>
  <c r="B87" i="3"/>
  <c r="B100" i="3"/>
  <c r="B98" i="3"/>
  <c r="B93" i="3"/>
  <c r="B90" i="3"/>
  <c r="B88" i="3"/>
  <c r="B97" i="3"/>
  <c r="B102" i="3"/>
  <c r="A79" i="3"/>
  <c r="A75" i="3"/>
  <c r="A73" i="3"/>
  <c r="B95" i="3"/>
  <c r="B91" i="3"/>
  <c r="B89" i="3"/>
  <c r="A19" i="3"/>
  <c r="A13" i="3"/>
  <c r="A10" i="3"/>
  <c r="D190" i="3"/>
  <c r="D192" i="3"/>
  <c r="D191" i="3"/>
  <c r="D187" i="3"/>
  <c r="D186" i="3"/>
  <c r="D185" i="3"/>
  <c r="F5" i="109"/>
  <c r="W4" i="3"/>
  <c r="H4" i="3"/>
  <c r="P4" i="3" s="1"/>
  <c r="C187" i="3"/>
  <c r="G4" i="3"/>
  <c r="O4" i="3" s="1"/>
  <c r="X6" i="3"/>
  <c r="X8" i="3"/>
  <c r="C4" i="3"/>
  <c r="X4" i="3"/>
  <c r="C1" i="3"/>
  <c r="A82" i="3" l="1"/>
  <c r="A83" i="3"/>
  <c r="A71" i="3"/>
  <c r="A72" i="3"/>
  <c r="A85" i="3"/>
  <c r="A80" i="3"/>
  <c r="A77" i="3"/>
  <c r="A76" i="3"/>
  <c r="B99" i="3"/>
  <c r="B101" i="3"/>
  <c r="B92" i="3"/>
  <c r="C195" i="3"/>
  <c r="C200" i="3" s="1"/>
  <c r="C201" i="3"/>
  <c r="D4" i="3"/>
  <c r="S4" i="3"/>
  <c r="M4" i="3"/>
  <c r="D201" i="3"/>
  <c r="D202" i="3"/>
  <c r="D193" i="3"/>
  <c r="C189" i="3" s="1"/>
  <c r="B111" i="3"/>
  <c r="B114" i="3"/>
  <c r="B105" i="3"/>
  <c r="B107" i="3"/>
  <c r="B110" i="3"/>
  <c r="B115" i="3"/>
  <c r="B117" i="3"/>
  <c r="B103" i="3"/>
  <c r="B118" i="3"/>
  <c r="B112" i="3"/>
  <c r="B116" i="3"/>
  <c r="B104" i="3"/>
  <c r="B108" i="3"/>
  <c r="A102" i="3"/>
  <c r="B113" i="3"/>
  <c r="B109" i="3"/>
  <c r="B106" i="3"/>
  <c r="A99" i="3"/>
  <c r="A101" i="3"/>
  <c r="A93" i="3"/>
  <c r="A96" i="3"/>
  <c r="A88" i="3"/>
  <c r="A90" i="3"/>
  <c r="A94" i="3"/>
  <c r="A87" i="3"/>
  <c r="A100" i="3"/>
  <c r="A91" i="3"/>
  <c r="A95" i="3"/>
  <c r="A98" i="3"/>
  <c r="A89" i="3"/>
  <c r="A92" i="3"/>
  <c r="A97" i="3"/>
  <c r="D188" i="3"/>
  <c r="C184" i="3" s="1"/>
  <c r="D200" i="3"/>
  <c r="C192" i="3"/>
  <c r="C197" i="3" s="1"/>
  <c r="D203" i="3" l="1"/>
  <c r="C199" i="3" s="1"/>
  <c r="A113" i="3"/>
  <c r="A116" i="3"/>
  <c r="A106" i="3"/>
  <c r="A110" i="3"/>
  <c r="A114" i="3"/>
  <c r="A105" i="3"/>
  <c r="A107" i="3"/>
  <c r="A115" i="3"/>
  <c r="A117" i="3"/>
  <c r="A108" i="3"/>
  <c r="A103" i="3"/>
  <c r="A112" i="3"/>
  <c r="A104" i="3"/>
  <c r="A111" i="3"/>
  <c r="A109" i="3"/>
  <c r="B123" i="3"/>
  <c r="B126" i="3"/>
  <c r="B130" i="3"/>
  <c r="B120" i="3"/>
  <c r="B134" i="3"/>
  <c r="B124" i="3"/>
  <c r="B127" i="3"/>
  <c r="B131" i="3"/>
  <c r="B132" i="3"/>
  <c r="B121" i="3"/>
  <c r="B128" i="3"/>
  <c r="B133" i="3"/>
  <c r="B119" i="3"/>
  <c r="B125" i="3"/>
  <c r="B129" i="3"/>
  <c r="B122" i="3"/>
  <c r="A118" i="3"/>
  <c r="C202" i="3"/>
  <c r="A129" i="3" l="1"/>
  <c r="A132" i="3"/>
  <c r="A123" i="3"/>
  <c r="A119" i="3"/>
  <c r="A127" i="3"/>
  <c r="A130" i="3"/>
  <c r="A121" i="3"/>
  <c r="A124" i="3"/>
  <c r="A128" i="3"/>
  <c r="A131" i="3"/>
  <c r="A133" i="3"/>
  <c r="A125" i="3"/>
  <c r="A126" i="3"/>
  <c r="A120" i="3"/>
  <c r="A122" i="3"/>
  <c r="B137" i="3"/>
  <c r="B138" i="3"/>
  <c r="B147" i="3"/>
  <c r="B145" i="3"/>
  <c r="B149" i="3"/>
  <c r="B139" i="3"/>
  <c r="B142" i="3"/>
  <c r="A134" i="3"/>
  <c r="B136" i="3"/>
  <c r="B135" i="3"/>
  <c r="B141" i="3"/>
  <c r="B146" i="3"/>
  <c r="B150" i="3"/>
  <c r="A150" i="3" s="1"/>
  <c r="B148" i="3"/>
  <c r="B143" i="3"/>
  <c r="B140" i="3"/>
  <c r="B144" i="3"/>
  <c r="B164" i="3" l="1"/>
  <c r="B160" i="3"/>
  <c r="A164" i="3"/>
  <c r="A155" i="3"/>
  <c r="A159" i="3"/>
  <c r="A162" i="3"/>
  <c r="B154" i="3"/>
  <c r="B157" i="3"/>
  <c r="B162" i="3"/>
  <c r="A153" i="3"/>
  <c r="A156" i="3"/>
  <c r="A160" i="3"/>
  <c r="B165" i="3"/>
  <c r="B158" i="3"/>
  <c r="B163" i="3"/>
  <c r="A165" i="3"/>
  <c r="A157" i="3"/>
  <c r="A163" i="3"/>
  <c r="B161" i="3"/>
  <c r="B159" i="3"/>
  <c r="A152" i="3"/>
  <c r="A154" i="3"/>
  <c r="A158" i="3"/>
  <c r="A161" i="3"/>
  <c r="B153" i="3"/>
  <c r="B152" i="3"/>
  <c r="B151" i="3"/>
  <c r="B156" i="3"/>
  <c r="B155" i="3"/>
  <c r="A151" i="3"/>
  <c r="A148" i="3"/>
  <c r="A139" i="3"/>
  <c r="A142" i="3"/>
  <c r="A143" i="3"/>
  <c r="A146" i="3"/>
  <c r="A137" i="3"/>
  <c r="A147" i="3"/>
  <c r="A149" i="3"/>
  <c r="A145" i="3"/>
  <c r="A144" i="3"/>
  <c r="A136" i="3"/>
  <c r="A138" i="3"/>
  <c r="A141" i="3"/>
  <c r="A135" i="3"/>
  <c r="A140" i="3"/>
</calcChain>
</file>

<file path=xl/sharedStrings.xml><?xml version="1.0" encoding="utf-8"?>
<sst xmlns="http://schemas.openxmlformats.org/spreadsheetml/2006/main" count="1775" uniqueCount="1288">
  <si>
    <t>IST</t>
  </si>
  <si>
    <t>SOLL</t>
  </si>
  <si>
    <t>Nr.</t>
  </si>
  <si>
    <t>rot</t>
  </si>
  <si>
    <t>gelb</t>
  </si>
  <si>
    <t>Strategie</t>
  </si>
  <si>
    <t>E I N G A B E M A S K E</t>
  </si>
  <si>
    <t>Details</t>
  </si>
  <si>
    <t>Ü B E R S I C H T</t>
  </si>
  <si>
    <t>Links zu Dokumenten</t>
  </si>
  <si>
    <t>Operative Indikatoren</t>
  </si>
  <si>
    <t>KUNDENPERSPEKTIVE</t>
  </si>
  <si>
    <t>Beschreibung</t>
  </si>
  <si>
    <t>FINANZPERSPEKTIVE</t>
  </si>
  <si>
    <t>erreicht</t>
  </si>
  <si>
    <t>Berechnung</t>
  </si>
  <si>
    <t>Mission</t>
  </si>
  <si>
    <t>Projektcontrolling</t>
  </si>
  <si>
    <t>Projekte</t>
  </si>
  <si>
    <t>Link zum Projekt</t>
  </si>
  <si>
    <t>Vision</t>
  </si>
  <si>
    <t>S T R A T E G I E N  - M A S S N A H M E N  -  P R O J E K T E</t>
  </si>
  <si>
    <t xml:space="preserve">Filter in Kolonne B </t>
  </si>
  <si>
    <t>Beginn</t>
  </si>
  <si>
    <t>Ende</t>
  </si>
  <si>
    <t>Début</t>
  </si>
  <si>
    <t>Fin</t>
  </si>
  <si>
    <t>Liens vers des documents</t>
  </si>
  <si>
    <t>M A S Q U E   D E   S A I S I E</t>
  </si>
  <si>
    <t>No.</t>
  </si>
  <si>
    <t>Stratégie</t>
  </si>
  <si>
    <t>Indicateurs stratégiques</t>
  </si>
  <si>
    <t>Strategische Indikatoren</t>
  </si>
  <si>
    <t>ÊTRE</t>
  </si>
  <si>
    <t>DOIT</t>
  </si>
  <si>
    <t>atteint</t>
  </si>
  <si>
    <t>rouge</t>
  </si>
  <si>
    <t>jaune</t>
  </si>
  <si>
    <t>Indicateurs opérationnels</t>
  </si>
  <si>
    <t>Projets</t>
  </si>
  <si>
    <t>Nbr. de chiffres clés</t>
  </si>
  <si>
    <t>Anzahl Kennzahlen</t>
  </si>
  <si>
    <t>Strategischer Indikator</t>
  </si>
  <si>
    <t>Détails</t>
  </si>
  <si>
    <t>POTENTIALPERSPEKTIVE</t>
  </si>
  <si>
    <t>VERSCHIEDENES</t>
  </si>
  <si>
    <t>PROZESSPERSPEKTIVE</t>
  </si>
  <si>
    <t>PERSPECTIVE CLIENTS</t>
  </si>
  <si>
    <t>PERSPECTIVE FINANCIÈRE</t>
  </si>
  <si>
    <t>PERSPECTIVE POTENTIEL</t>
  </si>
  <si>
    <t>PERSPECTIVE PROCESSUS</t>
  </si>
  <si>
    <t>DIVERS</t>
  </si>
  <si>
    <t>Description</t>
  </si>
  <si>
    <t>KUNDEN</t>
  </si>
  <si>
    <t>FINANZEN</t>
  </si>
  <si>
    <t>POTENZIAL</t>
  </si>
  <si>
    <t>PROZESSE</t>
  </si>
  <si>
    <t>CLIENTS</t>
  </si>
  <si>
    <t>FINANCES</t>
  </si>
  <si>
    <t>PROCESSUS</t>
  </si>
  <si>
    <t>Deutsch</t>
  </si>
  <si>
    <t>Aktuelle Sprache</t>
  </si>
  <si>
    <t>Sprache 1</t>
  </si>
  <si>
    <t>Sprache 2</t>
  </si>
  <si>
    <t>Sprache 3</t>
  </si>
  <si>
    <t>Sprache 4</t>
  </si>
  <si>
    <t>Sprache 5</t>
  </si>
  <si>
    <t>Aktuell angezeigte Sprache</t>
  </si>
  <si>
    <t>5_???</t>
  </si>
  <si>
    <t>Français</t>
  </si>
  <si>
    <t>Kenn-zahlen</t>
  </si>
  <si>
    <t>Chiffres clés</t>
  </si>
  <si>
    <t>Aktualisieren</t>
  </si>
  <si>
    <t>Alles anzeigen</t>
  </si>
  <si>
    <t>Afficher tout</t>
  </si>
  <si>
    <t>Filter Druck</t>
  </si>
  <si>
    <t>Neues Jahr einfügen</t>
  </si>
  <si>
    <t>Kennzahlen</t>
  </si>
  <si>
    <t>Strategisches Management</t>
  </si>
  <si>
    <t>Balanced Scorecard</t>
  </si>
  <si>
    <t>Management stratégique</t>
  </si>
  <si>
    <t>Massnahmen &amp; Projekte</t>
  </si>
  <si>
    <t>Mettre à jour</t>
  </si>
  <si>
    <t>Indicateur stratégique</t>
  </si>
  <si>
    <t>Controlling de projet</t>
  </si>
  <si>
    <t>Filtre impression</t>
  </si>
  <si>
    <t>Lien vers projet</t>
  </si>
  <si>
    <t>Insérer nouvelle année</t>
  </si>
  <si>
    <t>POTENTIEL</t>
  </si>
  <si>
    <t>F Ü H R U N G S C O C K P I T</t>
  </si>
  <si>
    <t>T A B L E A U  D E  B O R D</t>
  </si>
  <si>
    <t>Wer?</t>
  </si>
  <si>
    <t>Beschreibung/Bemerkungen</t>
  </si>
  <si>
    <t>Description/Remarques</t>
  </si>
  <si>
    <t>Quelle</t>
  </si>
  <si>
    <t>Source</t>
  </si>
  <si>
    <t>o57</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</si>
  <si>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</si>
  <si>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</si>
  <si>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</si>
  <si>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</si>
  <si>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</si>
  <si>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</si>
  <si>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</si>
  <si>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</si>
  <si>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</si>
  <si>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</si>
  <si>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</si>
  <si>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</si>
  <si>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</si>
  <si>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</si>
  <si>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</si>
  <si>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</si>
  <si>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</si>
  <si>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</si>
  <si>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</si>
  <si>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</si>
  <si>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</si>
  <si>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</si>
  <si>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</si>
  <si>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</si>
  <si>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</si>
  <si>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</si>
  <si>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</si>
  <si>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</si>
  <si>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</si>
  <si>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</si>
  <si>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</si>
  <si>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</si>
  <si>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</si>
  <si>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</si>
  <si>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</si>
  <si>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</si>
  <si>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</si>
  <si>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</si>
  <si>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</si>
  <si>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</si>
  <si>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o1</t>
  </si>
  <si>
    <t>o2</t>
  </si>
  <si>
    <t>o3</t>
  </si>
  <si>
    <t>o4</t>
  </si>
  <si>
    <t>o5</t>
  </si>
  <si>
    <t>o6</t>
  </si>
  <si>
    <t>o7</t>
  </si>
  <si>
    <t>o8</t>
  </si>
  <si>
    <t>o9</t>
  </si>
  <si>
    <t>o10</t>
  </si>
  <si>
    <t>o11</t>
  </si>
  <si>
    <t>o12</t>
  </si>
  <si>
    <t>o13</t>
  </si>
  <si>
    <t>o14</t>
  </si>
  <si>
    <t>o15</t>
  </si>
  <si>
    <t>o16</t>
  </si>
  <si>
    <t>o17</t>
  </si>
  <si>
    <t>o18</t>
  </si>
  <si>
    <t>o19</t>
  </si>
  <si>
    <t>o20</t>
  </si>
  <si>
    <t>o21</t>
  </si>
  <si>
    <t>o22</t>
  </si>
  <si>
    <t>o23</t>
  </si>
  <si>
    <t>o24</t>
  </si>
  <si>
    <t>o25</t>
  </si>
  <si>
    <t>o26</t>
  </si>
  <si>
    <t>o27</t>
  </si>
  <si>
    <t>o28</t>
  </si>
  <si>
    <t>o29</t>
  </si>
  <si>
    <t>o30</t>
  </si>
  <si>
    <t>o31</t>
  </si>
  <si>
    <t>o32</t>
  </si>
  <si>
    <t>o33</t>
  </si>
  <si>
    <t>o34</t>
  </si>
  <si>
    <t>o35</t>
  </si>
  <si>
    <t>o36</t>
  </si>
  <si>
    <t>o37</t>
  </si>
  <si>
    <t>o38</t>
  </si>
  <si>
    <t>o39</t>
  </si>
  <si>
    <t>o40</t>
  </si>
  <si>
    <t>o41</t>
  </si>
  <si>
    <t>o42</t>
  </si>
  <si>
    <t>o43</t>
  </si>
  <si>
    <t>o44</t>
  </si>
  <si>
    <t>o45</t>
  </si>
  <si>
    <t>o46</t>
  </si>
  <si>
    <t>o47</t>
  </si>
  <si>
    <t>o48</t>
  </si>
  <si>
    <t>o49</t>
  </si>
  <si>
    <t>o50</t>
  </si>
  <si>
    <t>o51</t>
  </si>
  <si>
    <t>o52</t>
  </si>
  <si>
    <t>o53</t>
  </si>
  <si>
    <t>o54</t>
  </si>
  <si>
    <t>o55</t>
  </si>
  <si>
    <t>o56</t>
  </si>
  <si>
    <t>o58</t>
  </si>
  <si>
    <t>o59</t>
  </si>
  <si>
    <t>o60</t>
  </si>
  <si>
    <t>o61</t>
  </si>
  <si>
    <t>o62</t>
  </si>
  <si>
    <t>o63</t>
  </si>
  <si>
    <t>o64</t>
  </si>
  <si>
    <t>o65</t>
  </si>
  <si>
    <t>o66</t>
  </si>
  <si>
    <t>o67</t>
  </si>
  <si>
    <t>o68</t>
  </si>
  <si>
    <t>o69</t>
  </si>
  <si>
    <t>o70</t>
  </si>
  <si>
    <t>o71</t>
  </si>
  <si>
    <t>o72</t>
  </si>
  <si>
    <t>o73</t>
  </si>
  <si>
    <t>o74</t>
  </si>
  <si>
    <t>o75</t>
  </si>
  <si>
    <t>o76</t>
  </si>
  <si>
    <t>o77</t>
  </si>
  <si>
    <t>o78</t>
  </si>
  <si>
    <t>o79</t>
  </si>
  <si>
    <t>o80</t>
  </si>
  <si>
    <t>S T R A T E G I S C H E   I N D I K A T O R E N</t>
  </si>
  <si>
    <t>O P E R A T I V E   I N D I K A T O R E N</t>
  </si>
  <si>
    <t>Massnahmen</t>
  </si>
  <si>
    <t>Mesures</t>
  </si>
  <si>
    <t>Strategien</t>
  </si>
  <si>
    <t>Stratégies</t>
  </si>
  <si>
    <t>I N D I K A T O R E N   K E N N Z A H L E N</t>
  </si>
  <si>
    <t xml:space="preserve">I N D I C A T E U R S   C H I F F R E S   C L E S </t>
  </si>
  <si>
    <t>Stratégie 1</t>
  </si>
  <si>
    <t>Stratégie 2</t>
  </si>
  <si>
    <t>Stratégie 3</t>
  </si>
  <si>
    <t>Stratégie 4</t>
  </si>
  <si>
    <t>contact info@2imanagement.ch</t>
  </si>
  <si>
    <t>English</t>
  </si>
  <si>
    <t>Italiano</t>
  </si>
  <si>
    <t>Calcul</t>
  </si>
  <si>
    <t>Indicateur 1</t>
  </si>
  <si>
    <t>xy</t>
  </si>
  <si>
    <t>Möchten Sie das Programm "Strategisches Management" öffnen?</t>
  </si>
  <si>
    <t>Möchten Sie das Programm "Business Plan" öffnen?</t>
  </si>
  <si>
    <t>Stratégie 5</t>
  </si>
  <si>
    <t>Cockpit</t>
  </si>
  <si>
    <t>planmässig</t>
  </si>
  <si>
    <t>kritisch</t>
  </si>
  <si>
    <t>comme prévu</t>
  </si>
  <si>
    <t>à surveiller</t>
  </si>
  <si>
    <t>critique</t>
  </si>
  <si>
    <t>according to plan</t>
  </si>
  <si>
    <t>be watchful</t>
  </si>
  <si>
    <t>critical</t>
  </si>
  <si>
    <t>come previsto</t>
  </si>
  <si>
    <t>critico</t>
  </si>
  <si>
    <t>beobachten</t>
  </si>
  <si>
    <t>Indicateur 2</t>
  </si>
  <si>
    <t>V U E   D ' E N S E M B L E</t>
  </si>
  <si>
    <t>VUE D'ENSEMBLE</t>
  </si>
  <si>
    <t>S T R A T E G I E S  -  M E S U R E S  -  P R O J E T S</t>
  </si>
  <si>
    <t>Qui ?</t>
  </si>
  <si>
    <t>Voulez-vous ouvrir le programme "Management stratégique" ?</t>
  </si>
  <si>
    <t>Voulez-vous ouvrir le programme "Business Plan" ?</t>
  </si>
  <si>
    <t>Mesures &amp; Projets</t>
  </si>
  <si>
    <t xml:space="preserve">B A L A N C E D   S C O R E C A R D </t>
  </si>
  <si>
    <t>Möchten Sie das Programm "Innovationsmanagement" öffnen?</t>
  </si>
  <si>
    <t>Voulez-vous ouvrir le programme "Gestion de l'innovation"?</t>
  </si>
  <si>
    <t>Qualität</t>
  </si>
  <si>
    <t>Quality</t>
  </si>
  <si>
    <t>Qualità</t>
  </si>
  <si>
    <t>Qualité</t>
  </si>
  <si>
    <t>Möchten Sie das Programm "Qualitätsmanagement" öffnen?</t>
  </si>
  <si>
    <t>Voulez-vous ouvrir le programme "Gestion de la qualité"?</t>
  </si>
  <si>
    <t>Stratégie 6</t>
  </si>
  <si>
    <t>Measures &amp; Projects</t>
  </si>
  <si>
    <t>Key figures</t>
  </si>
  <si>
    <t xml:space="preserve"> M A N A G E M E N T  C O C K P I T</t>
  </si>
  <si>
    <t>O  V  E  R  V  I  E  W</t>
  </si>
  <si>
    <t>Update</t>
  </si>
  <si>
    <t>Number of key figures</t>
  </si>
  <si>
    <t>OVERVIEW</t>
  </si>
  <si>
    <t>Strategy</t>
  </si>
  <si>
    <t>Strategic indicator</t>
  </si>
  <si>
    <t>Target state</t>
  </si>
  <si>
    <t>Project controlling</t>
  </si>
  <si>
    <t xml:space="preserve">S  T  R  A  T  E  G  I  E  S   -   M  E  A  S  U  R  E  S  -  P  R  O  J  E  C  T  S </t>
  </si>
  <si>
    <t>Show all</t>
  </si>
  <si>
    <t>Filter print</t>
  </si>
  <si>
    <t>Links to documents</t>
  </si>
  <si>
    <t>E N T R Y   M A S K</t>
  </si>
  <si>
    <t>Strategies</t>
  </si>
  <si>
    <t>Strategic indicators</t>
  </si>
  <si>
    <t>Red</t>
  </si>
  <si>
    <t>Yellow</t>
  </si>
  <si>
    <t>Measures</t>
  </si>
  <si>
    <t>Operational indicators</t>
  </si>
  <si>
    <t>Projects</t>
  </si>
  <si>
    <t>Link to project</t>
  </si>
  <si>
    <t>Start</t>
  </si>
  <si>
    <t>Finish</t>
  </si>
  <si>
    <t>Who?</t>
  </si>
  <si>
    <t>B  A  L  A  N  C  E  D   S  C  O  R  E  C  A  R  D</t>
  </si>
  <si>
    <t>CLIENT PERSPECTIVE</t>
  </si>
  <si>
    <t>FINANCIAL PERSPECTIVE</t>
  </si>
  <si>
    <t>POTENTIAL PERSPECTIVE</t>
  </si>
  <si>
    <t>PROCESS PERSPECTIVE</t>
  </si>
  <si>
    <t>Insert new year</t>
  </si>
  <si>
    <t>POTENTIAL</t>
  </si>
  <si>
    <t>PROCESSES</t>
  </si>
  <si>
    <t>DIVERSE</t>
  </si>
  <si>
    <t>S  T  R  A  T  E  G  I  C    I  N  D  I  C  A  T  O  R  S</t>
  </si>
  <si>
    <t>Calculation</t>
  </si>
  <si>
    <t>Description/Remarks</t>
  </si>
  <si>
    <t>O  P  E  R  A  T  I  O  N  A  L    I  N  D   C  A  T  O  R  S</t>
  </si>
  <si>
    <t>I  N  D  I  C  A  T  O  R  S    K  E  Y   F  I  G  U  R  E  S</t>
  </si>
  <si>
    <t>Do you wish to open the program "Strategic Management"?</t>
  </si>
  <si>
    <t>Do you wish to open the program "Business Plan"?</t>
  </si>
  <si>
    <t>Do you wish to open the program "Innovation Management"?</t>
  </si>
  <si>
    <t>Do you wish to open the program "Quality Management"?</t>
  </si>
  <si>
    <t>Act. state</t>
  </si>
  <si>
    <t>Target</t>
  </si>
  <si>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</si>
  <si>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</si>
  <si>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</si>
  <si>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</si>
  <si>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</si>
  <si>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</si>
  <si>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</si>
  <si>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</si>
  <si>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</si>
  <si>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</si>
  <si>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</si>
  <si>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</si>
  <si>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</si>
  <si>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</si>
  <si>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</si>
  <si>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</si>
  <si>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</si>
  <si>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</si>
  <si>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</si>
  <si>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</si>
  <si>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</si>
  <si>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</si>
  <si>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</si>
  <si>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</si>
  <si>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</si>
  <si>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</si>
  <si>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</si>
  <si>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</si>
  <si>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</si>
  <si>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</si>
  <si>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</si>
  <si>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</si>
  <si>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</si>
  <si>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</si>
  <si>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</si>
  <si>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</si>
  <si>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</si>
  <si>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</si>
  <si>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</si>
  <si>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</si>
  <si>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</si>
  <si>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</si>
  <si>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</si>
  <si>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</si>
  <si>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</si>
  <si>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</si>
  <si>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</si>
  <si>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</si>
  <si>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</si>
  <si>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</si>
  <si>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</si>
  <si>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</si>
  <si>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</si>
  <si>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</si>
  <si>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</si>
  <si>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</si>
  <si>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</si>
  <si>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</si>
  <si>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</si>
  <si>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</si>
  <si>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</si>
  <si>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</si>
  <si>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</si>
  <si>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</si>
  <si>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</si>
  <si>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</si>
  <si>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</si>
  <si>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</si>
  <si>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</si>
  <si>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</si>
  <si>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</si>
  <si>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</si>
  <si>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</si>
  <si>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</si>
  <si>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</si>
  <si>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</si>
  <si>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</si>
  <si>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</si>
  <si>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</si>
  <si>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</si>
  <si>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m1</t>
  </si>
  <si>
    <t>m2</t>
  </si>
  <si>
    <t>m3</t>
  </si>
  <si>
    <t>m4</t>
  </si>
  <si>
    <t>m5</t>
  </si>
  <si>
    <t>m6</t>
  </si>
  <si>
    <t>m7</t>
  </si>
  <si>
    <t>m8</t>
  </si>
  <si>
    <t>m9</t>
  </si>
  <si>
    <t>m10</t>
  </si>
  <si>
    <t>m11</t>
  </si>
  <si>
    <t>m12</t>
  </si>
  <si>
    <t>m13</t>
  </si>
  <si>
    <t>m14</t>
  </si>
  <si>
    <t>m15</t>
  </si>
  <si>
    <t>m16</t>
  </si>
  <si>
    <t>m17</t>
  </si>
  <si>
    <t>m18</t>
  </si>
  <si>
    <t>m19</t>
  </si>
  <si>
    <t>m20</t>
  </si>
  <si>
    <t>m21</t>
  </si>
  <si>
    <t>m22</t>
  </si>
  <si>
    <t>m23</t>
  </si>
  <si>
    <t>m24</t>
  </si>
  <si>
    <t>m25</t>
  </si>
  <si>
    <t>m26</t>
  </si>
  <si>
    <t>m27</t>
  </si>
  <si>
    <t>m28</t>
  </si>
  <si>
    <t>m29</t>
  </si>
  <si>
    <t>m30</t>
  </si>
  <si>
    <t>m31</t>
  </si>
  <si>
    <t>m32</t>
  </si>
  <si>
    <t>m33</t>
  </si>
  <si>
    <t>m34</t>
  </si>
  <si>
    <t>m35</t>
  </si>
  <si>
    <t>m36</t>
  </si>
  <si>
    <t>m37</t>
  </si>
  <si>
    <t>m38</t>
  </si>
  <si>
    <t>m39</t>
  </si>
  <si>
    <t>m40</t>
  </si>
  <si>
    <t>m41</t>
  </si>
  <si>
    <t>m42</t>
  </si>
  <si>
    <t>m43</t>
  </si>
  <si>
    <t>m44</t>
  </si>
  <si>
    <t>m45</t>
  </si>
  <si>
    <t>m46</t>
  </si>
  <si>
    <t>m47</t>
  </si>
  <si>
    <t>m48</t>
  </si>
  <si>
    <t>m49</t>
  </si>
  <si>
    <t>m50</t>
  </si>
  <si>
    <t>m51</t>
  </si>
  <si>
    <t>m52</t>
  </si>
  <si>
    <t>m53</t>
  </si>
  <si>
    <t>m54</t>
  </si>
  <si>
    <t>m55</t>
  </si>
  <si>
    <t>m56</t>
  </si>
  <si>
    <t>m57</t>
  </si>
  <si>
    <t>m58</t>
  </si>
  <si>
    <t>m59</t>
  </si>
  <si>
    <t>m60</t>
  </si>
  <si>
    <t>m61</t>
  </si>
  <si>
    <t>m62</t>
  </si>
  <si>
    <t>m63</t>
  </si>
  <si>
    <t>m64</t>
  </si>
  <si>
    <t>m65</t>
  </si>
  <si>
    <t>m66</t>
  </si>
  <si>
    <t>m67</t>
  </si>
  <si>
    <t>m68</t>
  </si>
  <si>
    <t>m69</t>
  </si>
  <si>
    <t>m70</t>
  </si>
  <si>
    <t>m71</t>
  </si>
  <si>
    <t>m72</t>
  </si>
  <si>
    <t>m73</t>
  </si>
  <si>
    <t>m74</t>
  </si>
  <si>
    <t>m75</t>
  </si>
  <si>
    <t>m76</t>
  </si>
  <si>
    <t>m77</t>
  </si>
  <si>
    <t>m78</t>
  </si>
  <si>
    <t>m79</t>
  </si>
  <si>
    <t>m80</t>
  </si>
  <si>
    <t>Prio</t>
  </si>
  <si>
    <t>Communication</t>
  </si>
  <si>
    <t>Kommunikation</t>
  </si>
  <si>
    <t>K O M M U N I K A T I O N</t>
  </si>
  <si>
    <t>C O M M U N I C A T I O N</t>
  </si>
  <si>
    <t>Internet</t>
  </si>
  <si>
    <t>Social Medias</t>
  </si>
  <si>
    <t>Social Media</t>
  </si>
  <si>
    <t>Public Relations</t>
  </si>
  <si>
    <t>Relations publiques</t>
  </si>
  <si>
    <t>Public relations</t>
  </si>
  <si>
    <t>Diverses</t>
  </si>
  <si>
    <t>Divers</t>
  </si>
  <si>
    <t>Diverse</t>
  </si>
  <si>
    <t>Impact</t>
  </si>
  <si>
    <t>in %</t>
  </si>
  <si>
    <t>en %</t>
  </si>
  <si>
    <t>In %</t>
  </si>
  <si>
    <t>Bemerkungen</t>
  </si>
  <si>
    <t>Remarques</t>
  </si>
  <si>
    <t>Remarks</t>
  </si>
  <si>
    <t>Status</t>
  </si>
  <si>
    <t>Statut</t>
  </si>
  <si>
    <t>TOTAL</t>
  </si>
  <si>
    <t>Projet 1</t>
  </si>
  <si>
    <t>Projet 2</t>
  </si>
  <si>
    <t>Mesure 1</t>
  </si>
  <si>
    <t>achieved</t>
  </si>
  <si>
    <t>Prioriät</t>
  </si>
  <si>
    <t>Priorité</t>
  </si>
  <si>
    <t>Priority</t>
  </si>
  <si>
    <t>Indikatoren</t>
  </si>
  <si>
    <t>Indicateurs</t>
  </si>
  <si>
    <t>Indicators</t>
  </si>
  <si>
    <t>Qualitätsziele</t>
  </si>
  <si>
    <t>Objectifs qualité</t>
  </si>
  <si>
    <t>Quality goals</t>
  </si>
  <si>
    <t>Innovation</t>
  </si>
  <si>
    <t>Q U A L I T Ä T</t>
  </si>
  <si>
    <t>Q U A L I T É</t>
  </si>
  <si>
    <t xml:space="preserve">Q U A L I T Y  </t>
  </si>
  <si>
    <t>J A H R E S Z I E L E</t>
  </si>
  <si>
    <t>O B J E C T I F S   A N N U E L S</t>
  </si>
  <si>
    <t>Y E A R L Y   G O A L S</t>
  </si>
  <si>
    <t>Yearly goals</t>
  </si>
  <si>
    <t>Objectifs annuels</t>
  </si>
  <si>
    <t>Jahresziele</t>
  </si>
  <si>
    <t>ok</t>
  </si>
  <si>
    <t>Projet 3</t>
  </si>
  <si>
    <t>Indicateur 3</t>
  </si>
  <si>
    <t xml:space="preserve">Unsere Vision </t>
  </si>
  <si>
    <t xml:space="preserve">Notre vision </t>
  </si>
  <si>
    <t>Our vision</t>
  </si>
  <si>
    <t xml:space="preserve">La nostra visione </t>
  </si>
  <si>
    <t xml:space="preserve">Unsere Mission </t>
  </si>
  <si>
    <t xml:space="preserve">Notre mission  </t>
  </si>
  <si>
    <t>Our mission</t>
  </si>
  <si>
    <t xml:space="preserve">La nostra missione </t>
  </si>
  <si>
    <t>Unsere Werte</t>
  </si>
  <si>
    <t>Nos valeurs</t>
  </si>
  <si>
    <t>Our Values</t>
  </si>
  <si>
    <t>I nostri valori</t>
  </si>
  <si>
    <t>Stellen Sie sicher, dass die Datei "02_StrategicManagement.xls" im selben Verzeichnis abgelegt ist!</t>
  </si>
  <si>
    <t>Assurez-vous, que le fichier "02_StrategicManagement.xls" se trouve dans le même répertoire !</t>
  </si>
  <si>
    <t>Make sure that the file "02_StrategicManagement.xls" has been put in the same directory!</t>
  </si>
  <si>
    <t>V I S I O N   -   M I S S I O N   -   W E R T E</t>
  </si>
  <si>
    <t>V I S I O N   -   M I S S I O N   -   V A L E U R S</t>
  </si>
  <si>
    <t xml:space="preserve">V I S I O N   -   M I S S I O N   -   V A L U E S </t>
  </si>
  <si>
    <t>Ü B E R S I C H T   C O C K P I T</t>
  </si>
  <si>
    <t>O V E R V I E W   C O C K P I T</t>
  </si>
  <si>
    <t>I N D I C A T E U R S   O P É R A T I O N N E L S</t>
  </si>
  <si>
    <t>I N D I C A T E U R S   S T R A T É G I Q U E S</t>
  </si>
  <si>
    <t>Total</t>
  </si>
  <si>
    <t>zz</t>
  </si>
  <si>
    <t>aa</t>
  </si>
  <si>
    <t>Projtects</t>
  </si>
  <si>
    <t>BSC</t>
  </si>
  <si>
    <t>Erreichte Ziele [%]</t>
  </si>
  <si>
    <t>Stellen Sie sicher, dass die Datei "04_BusinessPlan.xlsx" im selben Verzeichnis abgelegt ist!</t>
  </si>
  <si>
    <t>Assurez-vous, que le fichier "04_BusinessPlan.xlsx" se trouve dans le même répertoire !</t>
  </si>
  <si>
    <t>Make sure that the file "04_BusinessPlan.xlsx" has been put in the same directory!</t>
  </si>
  <si>
    <t>Stellen Sie sicher, dass die Datei "08_Innovation.xlsx" im selben Verzeichnis abgelegt ist!</t>
  </si>
  <si>
    <t>Assurez-vous, que le fichier "08_Innovation.xlsx" se touve dans le même répertoire!</t>
  </si>
  <si>
    <t>Make sure that the file "08_Innovation.xlsx" has been put in the same directory!</t>
  </si>
  <si>
    <t>Stellen Sie sicher, dass die Datei "07_Quality.xlsx" im selben Verzeichnis abgelegt ist!</t>
  </si>
  <si>
    <t>Assurez-vous, que le fichier "07_Quality.xlsx" se touve dans le même répertoire!</t>
  </si>
  <si>
    <t>Make sure that the file "07_Quality.xlsx" has been put in the same directory!</t>
  </si>
  <si>
    <t>teilweise</t>
  </si>
  <si>
    <t>nicht erreicht</t>
  </si>
  <si>
    <t>partiellement</t>
  </si>
  <si>
    <t>pas atteint</t>
  </si>
  <si>
    <t>partially</t>
  </si>
  <si>
    <t>not achieved</t>
  </si>
  <si>
    <t>Targets achieved [%]</t>
  </si>
  <si>
    <t>Objectifs atteints [%]</t>
  </si>
  <si>
    <t>Gesamt</t>
  </si>
  <si>
    <t>Risiken</t>
  </si>
  <si>
    <t>Risques</t>
  </si>
  <si>
    <t>Risks</t>
  </si>
  <si>
    <t>Rischi</t>
  </si>
  <si>
    <t>Eintretenswahrscheinlichkeit</t>
  </si>
  <si>
    <t>Probabilité d'occurrence</t>
  </si>
  <si>
    <t>Probability of occurrence</t>
  </si>
  <si>
    <t>Probabilità di accadimento</t>
  </si>
  <si>
    <t>hoch</t>
  </si>
  <si>
    <t>élevée</t>
  </si>
  <si>
    <t>High</t>
  </si>
  <si>
    <t>elevata</t>
  </si>
  <si>
    <t>mittel</t>
  </si>
  <si>
    <t>moyenne</t>
  </si>
  <si>
    <t>Medium</t>
  </si>
  <si>
    <t>media</t>
  </si>
  <si>
    <t>gering</t>
  </si>
  <si>
    <t>faible</t>
  </si>
  <si>
    <t>Low</t>
  </si>
  <si>
    <t>bassa</t>
  </si>
  <si>
    <t>Schadensausmass</t>
  </si>
  <si>
    <t>Étendue des dégâts</t>
  </si>
  <si>
    <t>Extent of damage</t>
  </si>
  <si>
    <t>Entità dei danni</t>
  </si>
  <si>
    <t>Kein Handlungsbedarf</t>
  </si>
  <si>
    <t>Aucune action nécessaire</t>
  </si>
  <si>
    <t>No need for action</t>
  </si>
  <si>
    <t>Nessun intervento necessario</t>
  </si>
  <si>
    <t>Handlungsbedarf</t>
  </si>
  <si>
    <t>Action nécessaire</t>
  </si>
  <si>
    <t>Need for action</t>
  </si>
  <si>
    <t>Intervento necessario</t>
  </si>
  <si>
    <t>Akuter Handlungsbedarf</t>
  </si>
  <si>
    <t>Action urgente</t>
  </si>
  <si>
    <t>Urgent need for action</t>
  </si>
  <si>
    <t>Intervento urgente</t>
  </si>
  <si>
    <t>N.</t>
  </si>
  <si>
    <t>Risiko</t>
  </si>
  <si>
    <t>Risque</t>
  </si>
  <si>
    <t>Risk</t>
  </si>
  <si>
    <t>Rischio</t>
  </si>
  <si>
    <t>Consequences</t>
  </si>
  <si>
    <t>Impatto</t>
  </si>
  <si>
    <t>Trend</t>
  </si>
  <si>
    <t>Ten-
dance</t>
  </si>
  <si>
    <t>Ten-
denza</t>
  </si>
  <si>
    <t>Statuto</t>
  </si>
  <si>
    <t>Ausmass der Auswirkungen</t>
  </si>
  <si>
    <t>Étendue de l'impact</t>
  </si>
  <si>
    <t>Extent of consequences</t>
  </si>
  <si>
    <t>Entità dell'impatto</t>
  </si>
  <si>
    <t>low</t>
  </si>
  <si>
    <t>high</t>
  </si>
  <si>
    <t>tief</t>
  </si>
  <si>
    <t>grand</t>
  </si>
  <si>
    <t>moyen</t>
  </si>
  <si>
    <t>petit</t>
  </si>
  <si>
    <t>midium</t>
  </si>
  <si>
    <t>elevato</t>
  </si>
  <si>
    <t>medio</t>
  </si>
  <si>
    <t>basso</t>
  </si>
  <si>
    <t>Zielpublikum</t>
  </si>
  <si>
    <t>Public cible</t>
  </si>
  <si>
    <t>Target public</t>
  </si>
  <si>
    <t>Kernbotschaft</t>
  </si>
  <si>
    <t>Message clé</t>
  </si>
  <si>
    <t>Key Message</t>
  </si>
  <si>
    <t>Intern (direkt)</t>
  </si>
  <si>
    <t>Interne (direct)</t>
  </si>
  <si>
    <t>Internal (direct)</t>
  </si>
  <si>
    <t>External (direct)</t>
  </si>
  <si>
    <t>Externe (direct)</t>
  </si>
  <si>
    <t>Extern (direkt)</t>
  </si>
  <si>
    <t>Massnahmen / Projekte</t>
  </si>
  <si>
    <t>Mesures / Projets</t>
  </si>
  <si>
    <t>Measures / projects</t>
  </si>
  <si>
    <t>Nr. Strat.</t>
  </si>
  <si>
    <t>No. strat.</t>
  </si>
  <si>
    <t>Nbr. strat.</t>
  </si>
  <si>
    <t>Bereich</t>
  </si>
  <si>
    <t>Domaine</t>
  </si>
  <si>
    <t>Domain</t>
  </si>
  <si>
    <t>Ziele &amp; Strategien</t>
  </si>
  <si>
    <t>Objectifs &amp; stratégies</t>
  </si>
  <si>
    <t>Objectifs &amp; strategies</t>
  </si>
  <si>
    <t>Ziele</t>
  </si>
  <si>
    <t>Objectifs</t>
  </si>
  <si>
    <t>Strategic Management</t>
  </si>
  <si>
    <t> Misure e progetti</t>
  </si>
  <si>
    <t> Cifre chiave</t>
  </si>
  <si>
    <t> Management strategico</t>
  </si>
  <si>
    <t> Balanced scorecard</t>
  </si>
  <si>
    <t> Comunicazione</t>
  </si>
  <si>
    <t> Innovazione</t>
  </si>
  <si>
    <t> Obiettivi e strategie</t>
  </si>
  <si>
    <t> PANORAMICA</t>
  </si>
  <si>
    <t> Aggiornare</t>
  </si>
  <si>
    <t> Numero di cifre chiave</t>
  </si>
  <si>
    <t> N.</t>
  </si>
  <si>
    <t> Strategia</t>
  </si>
  <si>
    <t> Indicatore strategico</t>
  </si>
  <si>
    <t> STATO ATTUALE</t>
  </si>
  <si>
    <t> STATO DESIDERATO</t>
  </si>
  <si>
    <t> Controlling del progetto</t>
  </si>
  <si>
    <t> Dettagli</t>
  </si>
  <si>
    <t> Visione</t>
  </si>
  <si>
    <t> Missione</t>
  </si>
  <si>
    <t>sorvegliare</t>
  </si>
  <si>
    <t>Totale</t>
  </si>
  <si>
    <t> STRATEGIE - MISURE- PROGETTI</t>
  </si>
  <si>
    <t> Visualizza tutto</t>
  </si>
  <si>
    <t> Filtro stampa</t>
  </si>
  <si>
    <t> Link ai documenti</t>
  </si>
  <si>
    <t> MASCHERA DI IMMISSIONE</t>
  </si>
  <si>
    <t> Strategie</t>
  </si>
  <si>
    <t> Indicatori strategici</t>
  </si>
  <si>
    <t> raggiunto</t>
  </si>
  <si>
    <t> rosso</t>
  </si>
  <si>
    <t> giallo</t>
  </si>
  <si>
    <t> Misure</t>
  </si>
  <si>
    <t> Indicatori operativi</t>
  </si>
  <si>
    <t> Progetti</t>
  </si>
  <si>
    <t> Link al progetto</t>
  </si>
  <si>
    <t> Inizio</t>
  </si>
  <si>
    <t> Fine</t>
  </si>
  <si>
    <t> Chi?</t>
  </si>
  <si>
    <t> Obiettivi</t>
  </si>
  <si>
    <t> BALANCED SCORECARD</t>
  </si>
  <si>
    <t> PROSPETTIVA CLIENTI</t>
  </si>
  <si>
    <t> PROSPETTIVA FINANZIARIA</t>
  </si>
  <si>
    <t> PROSPETTIVA POTENZIALE</t>
  </si>
  <si>
    <t> PROSPETTIVA PROCESSI</t>
  </si>
  <si>
    <t> VARIE</t>
  </si>
  <si>
    <t> Inserire nuovo anno</t>
  </si>
  <si>
    <t> Descrizione</t>
  </si>
  <si>
    <t> CLIENTI</t>
  </si>
  <si>
    <t> FINANZE</t>
  </si>
  <si>
    <t> POTENZIALE</t>
  </si>
  <si>
    <t> PROCESSI</t>
  </si>
  <si>
    <t> VISIONE - MISSIONE - VALORI</t>
  </si>
  <si>
    <t> INDICATORI STRATEGICI</t>
  </si>
  <si>
    <t> Calcolo</t>
  </si>
  <si>
    <t> Descrizione/Osservazioni</t>
  </si>
  <si>
    <t> Fonte</t>
  </si>
  <si>
    <t> INDICATORI OPERATIVI</t>
  </si>
  <si>
    <t> INDICATORI CIFRE CHIAVE</t>
  </si>
  <si>
    <t> Volete aprire il programma "Management strategico"?</t>
  </si>
  <si>
    <t>Assicuratevi che il file "02_StrategicManagement.xls" si trovi nella stessa directory!</t>
  </si>
  <si>
    <t> Volete aprire il programma "Business plan"?</t>
  </si>
  <si>
    <t> Assicuratevi che il file  "04_BusinessPlan.xlsx" si trovi nella stessa directory!</t>
  </si>
  <si>
    <t>Volete aprire il programma "Gestione dell'innovazione"?</t>
  </si>
  <si>
    <t>Assicuratevi che il file  "08_Innovation.xlsx" si trovi nella stessa directory!</t>
  </si>
  <si>
    <t>Volete aprire il programma "Gestione della qualità"?</t>
  </si>
  <si>
    <t>Assicuratevi che il file  "07_Quality.xlsx" si trovi nella stessa directory!</t>
  </si>
  <si>
    <t> COMUNICAZIONE</t>
  </si>
  <si>
    <t> Interna (diretta)</t>
  </si>
  <si>
    <t> Esterna (diretta)</t>
  </si>
  <si>
    <t> Internet</t>
  </si>
  <si>
    <t> Social media</t>
  </si>
  <si>
    <t> Pubbliche relazioni</t>
  </si>
  <si>
    <t> Varie</t>
  </si>
  <si>
    <t> Impatto</t>
  </si>
  <si>
    <t> Pubblico target</t>
  </si>
  <si>
    <t> in %</t>
  </si>
  <si>
    <t> Messaggio chiave</t>
  </si>
  <si>
    <t> Indicatori</t>
  </si>
  <si>
    <t> Priorità</t>
  </si>
  <si>
    <t> Osservazioni</t>
  </si>
  <si>
    <t> QUALITÀ</t>
  </si>
  <si>
    <t> Obiettivi qualitativi</t>
  </si>
  <si>
    <t> OBIETTIVI ANNUALI</t>
  </si>
  <si>
    <t> Obiettivi annuali</t>
  </si>
  <si>
    <t> Misure / Progetti</t>
  </si>
  <si>
    <t> N. strat.</t>
  </si>
  <si>
    <t> Settore</t>
  </si>
  <si>
    <t xml:space="preserve"> Progetti </t>
  </si>
  <si>
    <t> TOTALE</t>
  </si>
  <si>
    <t> non raggiunto</t>
  </si>
  <si>
    <t> parzialmente</t>
  </si>
  <si>
    <r>
      <t xml:space="preserve"> Obiettivi raggiunti </t>
    </r>
    <r>
      <rPr>
        <sz val="10"/>
        <color theme="1"/>
        <rFont val="Arial"/>
        <family val="2"/>
      </rPr>
      <t>[%]</t>
    </r>
  </si>
  <si>
    <t> BSC</t>
  </si>
  <si>
    <t> Qualità</t>
  </si>
  <si>
    <t> Totale</t>
  </si>
  <si>
    <t>S T A T O   D E I   P R O G E T T I</t>
  </si>
  <si>
    <t>Bemerkungen/Projektstand</t>
  </si>
  <si>
    <t>Remarques/Etat des projets</t>
  </si>
  <si>
    <t>Remarks/Project status</t>
  </si>
  <si>
    <t> Osservazioni/Stato dei progetti</t>
  </si>
  <si>
    <t>Ü B E R S I C H T   P R O J E K T S T A N D</t>
  </si>
  <si>
    <t>S U M M A R Y   P R O J E C T    S T A T U S</t>
  </si>
  <si>
    <t>Ihr Logo:</t>
  </si>
  <si>
    <t>Votre logo:</t>
  </si>
  <si>
    <t>Your logo:</t>
  </si>
  <si>
    <t>Vostro logo:</t>
  </si>
  <si>
    <t> Cockpit</t>
  </si>
  <si>
    <t> PANORAMICA COCKPIT</t>
  </si>
  <si>
    <t> COCKPIT AZIENDALE</t>
  </si>
  <si>
    <t>A P E R Ç U   C O C K P I T</t>
  </si>
  <si>
    <t>A P E R Ç U   E T A T   D E S   P R O J E T S</t>
  </si>
  <si>
    <t>Fortschritt</t>
  </si>
  <si>
    <t>Avancement</t>
  </si>
  <si>
    <t>Progresso</t>
  </si>
  <si>
    <t>Progress</t>
  </si>
  <si>
    <t>Einstellung Ampelsystem</t>
  </si>
  <si>
    <t>Configurazione sistema a semaforo</t>
  </si>
  <si>
    <t>Configuration système de feux</t>
  </si>
  <si>
    <t>Setting light system</t>
  </si>
  <si>
    <t>bis</t>
  </si>
  <si>
    <t xml:space="preserve">jusqu'à </t>
  </si>
  <si>
    <t>up to</t>
  </si>
  <si>
    <t xml:space="preserve">fino a </t>
  </si>
  <si>
    <t>Fügen Sie hier den Link zum Tool "Strategic Management" mit der rechten Maustaste ein</t>
  </si>
  <si>
    <t>Insérer ici le lien vers l'outil "Strategic Management"  avec le bouton droit de la souris</t>
  </si>
  <si>
    <t>Inserire il link verso il tool "Strategic Management"  con il pulsante destro del mouse</t>
  </si>
  <si>
    <t>Enter here the hyperlink to the tool "Strategic Management"  with  the right mouse button</t>
  </si>
  <si>
    <t>R I S I K O M A N A G E M E N T</t>
  </si>
  <si>
    <t>G E S T I O N   D E S   R I S Q U E S</t>
  </si>
  <si>
    <t>R I S K   M A N A G E M E N T</t>
  </si>
  <si>
    <t>G E S T I O N E   D E L   R I S C H I O</t>
  </si>
  <si>
    <t>Risiko Familie</t>
  </si>
  <si>
    <t>Famille de risque</t>
  </si>
  <si>
    <t>Risks family</t>
  </si>
  <si>
    <t>Famiglia dei rischi</t>
  </si>
  <si>
    <t>R I S I K O   M A T R I X</t>
  </si>
  <si>
    <t>M A T R I C E   D E S   R I S Q U E S</t>
  </si>
  <si>
    <t>Owner</t>
  </si>
  <si>
    <t>Probabilité</t>
  </si>
  <si>
    <t>Probability</t>
  </si>
  <si>
    <t>Probabilità</t>
  </si>
  <si>
    <t>Inpact</t>
  </si>
  <si>
    <t>Plan d'action &amp; Projets</t>
  </si>
  <si>
    <t>Aktionsplan &amp; Projekte</t>
  </si>
  <si>
    <t>Traitement du risque</t>
  </si>
  <si>
    <t>Conséquences/dommages</t>
  </si>
  <si>
    <t>Auswirkungen/Schaden</t>
  </si>
  <si>
    <t>Inpatto</t>
  </si>
  <si>
    <t>Wahr-scheinlichkeit</t>
  </si>
  <si>
    <t>Aperçu famille de risques</t>
  </si>
  <si>
    <t>Nbr.</t>
  </si>
  <si>
    <t>Anz.</t>
  </si>
  <si>
    <t>actuel</t>
  </si>
  <si>
    <t>Aperçu risques</t>
  </si>
  <si>
    <t>Ponderation des risques</t>
  </si>
  <si>
    <t>Risque résiduel</t>
  </si>
  <si>
    <t>unbedeutend</t>
  </si>
  <si>
    <t>Auswirkungen</t>
  </si>
  <si>
    <t>peu probable</t>
  </si>
  <si>
    <t>probable</t>
  </si>
  <si>
    <t>très probable</t>
  </si>
  <si>
    <t>certain</t>
  </si>
  <si>
    <t>insignifiant</t>
  </si>
  <si>
    <t>modéré</t>
  </si>
  <si>
    <t>significatif</t>
  </si>
  <si>
    <t>éviter</t>
  </si>
  <si>
    <t>réduire</t>
  </si>
  <si>
    <t>transférer</t>
  </si>
  <si>
    <t>accepter</t>
  </si>
  <si>
    <t>akzeptieren</t>
  </si>
  <si>
    <t>transferieren</t>
  </si>
  <si>
    <t>reduzieren</t>
  </si>
  <si>
    <t>vermeiden</t>
  </si>
  <si>
    <t>bedeutsam</t>
  </si>
  <si>
    <t>wahrscheinlich</t>
  </si>
  <si>
    <t>unwahrscheinlich</t>
  </si>
  <si>
    <t>sehr wahrsch.</t>
  </si>
  <si>
    <t>moderat</t>
  </si>
  <si>
    <t>trifft zu</t>
  </si>
  <si>
    <t>Évaluation risques résiduels (moyenne)</t>
  </si>
  <si>
    <t>Summe</t>
  </si>
  <si>
    <t>Somme</t>
  </si>
  <si>
    <t>Ja</t>
  </si>
  <si>
    <t>Nein</t>
  </si>
  <si>
    <t>Oui</t>
  </si>
  <si>
    <t>Non</t>
  </si>
  <si>
    <t>No</t>
  </si>
  <si>
    <t>Yes</t>
  </si>
  <si>
    <t>Si</t>
  </si>
  <si>
    <t>Prozente der Ampel können grösser 100% sein</t>
  </si>
  <si>
    <t>Calculations of the lights can be higher than 100%</t>
  </si>
  <si>
    <t>Calcoli semaforo può sorpassare 100%</t>
  </si>
  <si>
    <t>Responsable</t>
  </si>
  <si>
    <t>Verantwortlich</t>
  </si>
  <si>
    <t>Restrisiko</t>
  </si>
  <si>
    <t>Ausgangsrisiko</t>
  </si>
  <si>
    <t>xxxx</t>
  </si>
  <si>
    <t>Rest-risiko</t>
  </si>
  <si>
    <t>Ausgangs-risiko</t>
  </si>
  <si>
    <t>Übersicht der Risiken</t>
  </si>
  <si>
    <t>Beurteilung des Anfangsrisikos (Mittelwert)</t>
  </si>
  <si>
    <t>Beurteilung des Restrisikos (Mittelwert)</t>
  </si>
  <si>
    <t>Übersicht der Risikofamilien</t>
  </si>
  <si>
    <t>La calculations des feux peux dépasser 100%</t>
  </si>
  <si>
    <t>Risikofamilien</t>
  </si>
  <si>
    <t>Wahrscheinlichkeit</t>
  </si>
  <si>
    <t>Risikofamilien erfassen</t>
  </si>
  <si>
    <t>Saisie des familles de risque</t>
  </si>
  <si>
    <t>Initial risk</t>
  </si>
  <si>
    <t>Residual risk</t>
  </si>
  <si>
    <t>Risk treatment</t>
  </si>
  <si>
    <t>very probable</t>
  </si>
  <si>
    <t>insignificant</t>
  </si>
  <si>
    <t>moderate</t>
  </si>
  <si>
    <t>significant</t>
  </si>
  <si>
    <t>to avoid</t>
  </si>
  <si>
    <t>reduce</t>
  </si>
  <si>
    <t>to transfer</t>
  </si>
  <si>
    <t>accept</t>
  </si>
  <si>
    <t>Risk family overview</t>
  </si>
  <si>
    <t>Risk Overview</t>
  </si>
  <si>
    <t>Initial Risk Assessment (Average)</t>
  </si>
  <si>
    <t>Residual risk assessment (average)</t>
  </si>
  <si>
    <t>Risk weighting</t>
  </si>
  <si>
    <t>Actionplan &amp; Projects</t>
  </si>
  <si>
    <t>unlikely</t>
  </si>
  <si>
    <t>Sum</t>
  </si>
  <si>
    <t>Risk families</t>
  </si>
  <si>
    <t>Enter Risk Families</t>
  </si>
  <si>
    <t>Piano d'azione e Progetti</t>
  </si>
  <si>
    <t>improbabile</t>
  </si>
  <si>
    <t>probabile</t>
  </si>
  <si>
    <t>molto probabile</t>
  </si>
  <si>
    <t>insignificante</t>
  </si>
  <si>
    <t>moderato</t>
  </si>
  <si>
    <t>significativo</t>
  </si>
  <si>
    <t>evitare</t>
  </si>
  <si>
    <t>ridurre</t>
  </si>
  <si>
    <t>trasferimento</t>
  </si>
  <si>
    <t>accettare</t>
  </si>
  <si>
    <t>Rischio di ponderazione</t>
  </si>
  <si>
    <t>Rischio Famiglia</t>
  </si>
  <si>
    <t>Entrando famiglie a rischio</t>
  </si>
  <si>
    <t>Trattamento del rischio</t>
  </si>
  <si>
    <t>certo</t>
  </si>
  <si>
    <t>Panoramico famiglia rischi</t>
  </si>
  <si>
    <t>Rischi panoramica</t>
  </si>
  <si>
    <t>Responsabile</t>
  </si>
  <si>
    <t>Rischio iniziale</t>
  </si>
  <si>
    <t>Rischio residuo</t>
  </si>
  <si>
    <t>Valutazione del rischio iniziale (media)</t>
  </si>
  <si>
    <t>Valutazione del rischio residuo (media)</t>
  </si>
  <si>
    <t>Somma</t>
  </si>
  <si>
    <t>Descrizione</t>
  </si>
  <si>
    <t>Num.</t>
  </si>
  <si>
    <t>Évaluation risques initiaux (moyenne)</t>
  </si>
  <si>
    <t>Risque initial</t>
  </si>
  <si>
    <t>Risiko-behandlung</t>
  </si>
  <si>
    <t>Stand</t>
  </si>
  <si>
    <t>État</t>
  </si>
  <si>
    <t>Stato</t>
  </si>
  <si>
    <t>Grafik</t>
  </si>
  <si>
    <t>Graphique</t>
  </si>
  <si>
    <t>Chart</t>
  </si>
  <si>
    <t>Grafico</t>
  </si>
  <si>
    <t>Auswirkung</t>
  </si>
  <si>
    <t>Branchenvergleich</t>
  </si>
  <si>
    <t>Comparaison avec la branche</t>
  </si>
  <si>
    <t>Sector comparison</t>
  </si>
  <si>
    <t>Raffronto settoriale</t>
  </si>
  <si>
    <t>Erhebungszeitpunkt</t>
  </si>
  <si>
    <t>Moment de l'enquête</t>
  </si>
  <si>
    <t>Time of the survey</t>
  </si>
  <si>
    <t> Momento della rilevazione</t>
  </si>
  <si>
    <t xml:space="preserve">
</t>
  </si>
  <si>
    <t>s41</t>
  </si>
  <si>
    <t>s42</t>
  </si>
  <si>
    <t>s43</t>
  </si>
  <si>
    <t>s44</t>
  </si>
  <si>
    <t>s45</t>
  </si>
  <si>
    <t>s46</t>
  </si>
  <si>
    <t>s47</t>
  </si>
  <si>
    <t>s48</t>
  </si>
  <si>
    <t>s49</t>
  </si>
  <si>
    <t>s50</t>
  </si>
  <si>
    <t>s51</t>
  </si>
  <si>
    <t>s52</t>
  </si>
  <si>
    <t>s53</t>
  </si>
  <si>
    <t>s54</t>
  </si>
  <si>
    <t>s55</t>
  </si>
  <si>
    <t>s56</t>
  </si>
  <si>
    <t>s57</t>
  </si>
  <si>
    <t>s58</t>
  </si>
  <si>
    <t>s59</t>
  </si>
  <si>
    <t>s60</t>
  </si>
  <si>
    <t>s61</t>
  </si>
  <si>
    <t>s62</t>
  </si>
  <si>
    <t>s63</t>
  </si>
  <si>
    <t>s64</t>
  </si>
  <si>
    <t>s65</t>
  </si>
  <si>
    <t>s66</t>
  </si>
  <si>
    <t>s67</t>
  </si>
  <si>
    <t>s68</t>
  </si>
  <si>
    <t>s69</t>
  </si>
  <si>
    <t>s70</t>
  </si>
  <si>
    <t>s71</t>
  </si>
  <si>
    <t>s72</t>
  </si>
  <si>
    <t>s73</t>
  </si>
  <si>
    <t>s74</t>
  </si>
  <si>
    <t>s75</t>
  </si>
  <si>
    <t>s76</t>
  </si>
  <si>
    <t>s77</t>
  </si>
  <si>
    <t>s78</t>
  </si>
  <si>
    <t>s79</t>
  </si>
  <si>
    <t>s80</t>
  </si>
  <si>
    <t>m81</t>
  </si>
  <si>
    <t>m82</t>
  </si>
  <si>
    <t>m83</t>
  </si>
  <si>
    <t>m84</t>
  </si>
  <si>
    <t>m85</t>
  </si>
  <si>
    <t>m86</t>
  </si>
  <si>
    <t>m87</t>
  </si>
  <si>
    <t>m88</t>
  </si>
  <si>
    <t>m89</t>
  </si>
  <si>
    <t>m90</t>
  </si>
  <si>
    <t>m91</t>
  </si>
  <si>
    <t>m92</t>
  </si>
  <si>
    <t>m93</t>
  </si>
  <si>
    <t>m94</t>
  </si>
  <si>
    <t>m95</t>
  </si>
  <si>
    <t>m96</t>
  </si>
  <si>
    <t>o81</t>
  </si>
  <si>
    <t>o82</t>
  </si>
  <si>
    <t>o83</t>
  </si>
  <si>
    <t>o84</t>
  </si>
  <si>
    <t>o85</t>
  </si>
  <si>
    <t>o86</t>
  </si>
  <si>
    <t>o87</t>
  </si>
  <si>
    <t>o88</t>
  </si>
  <si>
    <t>o89</t>
  </si>
  <si>
    <t>o90</t>
  </si>
  <si>
    <t>o91</t>
  </si>
  <si>
    <t>o92</t>
  </si>
  <si>
    <t>o93</t>
  </si>
  <si>
    <t>o94</t>
  </si>
  <si>
    <t>o95</t>
  </si>
  <si>
    <t>o96</t>
  </si>
  <si>
    <t>p81</t>
  </si>
  <si>
    <t>p82</t>
  </si>
  <si>
    <t>p83</t>
  </si>
  <si>
    <t>p84</t>
  </si>
  <si>
    <t>p85</t>
  </si>
  <si>
    <t>p86</t>
  </si>
  <si>
    <t>p87</t>
  </si>
  <si>
    <t>p88</t>
  </si>
  <si>
    <t>p89</t>
  </si>
  <si>
    <t>p90</t>
  </si>
  <si>
    <t>p91</t>
  </si>
  <si>
    <t>p92</t>
  </si>
  <si>
    <t>p93</t>
  </si>
  <si>
    <t>p94</t>
  </si>
  <si>
    <t>p95</t>
  </si>
  <si>
    <t>p96</t>
  </si>
  <si>
    <t>m97</t>
  </si>
  <si>
    <t>m98</t>
  </si>
  <si>
    <t>m99</t>
  </si>
  <si>
    <t>m100</t>
  </si>
  <si>
    <t>m101</t>
  </si>
  <si>
    <t>m102</t>
  </si>
  <si>
    <t>m103</t>
  </si>
  <si>
    <t>m104</t>
  </si>
  <si>
    <t>m105</t>
  </si>
  <si>
    <t>m106</t>
  </si>
  <si>
    <t>m107</t>
  </si>
  <si>
    <t>m108</t>
  </si>
  <si>
    <t>m109</t>
  </si>
  <si>
    <t>m110</t>
  </si>
  <si>
    <t>m111</t>
  </si>
  <si>
    <t>m112</t>
  </si>
  <si>
    <t>o97</t>
  </si>
  <si>
    <t>o98</t>
  </si>
  <si>
    <t>o99</t>
  </si>
  <si>
    <t>o100</t>
  </si>
  <si>
    <t>o101</t>
  </si>
  <si>
    <t>o102</t>
  </si>
  <si>
    <t>o103</t>
  </si>
  <si>
    <t>o104</t>
  </si>
  <si>
    <t>o105</t>
  </si>
  <si>
    <t>o106</t>
  </si>
  <si>
    <t>o107</t>
  </si>
  <si>
    <t>o108</t>
  </si>
  <si>
    <t>o109</t>
  </si>
  <si>
    <t>o110</t>
  </si>
  <si>
    <t>o111</t>
  </si>
  <si>
    <t>o112</t>
  </si>
  <si>
    <t>m113</t>
  </si>
  <si>
    <t>m114</t>
  </si>
  <si>
    <t>m115</t>
  </si>
  <si>
    <t>m116</t>
  </si>
  <si>
    <t>m117</t>
  </si>
  <si>
    <t>m118</t>
  </si>
  <si>
    <t>m119</t>
  </si>
  <si>
    <t>m120</t>
  </si>
  <si>
    <t>m121</t>
  </si>
  <si>
    <t>m122</t>
  </si>
  <si>
    <t>m123</t>
  </si>
  <si>
    <t>m124</t>
  </si>
  <si>
    <t>m125</t>
  </si>
  <si>
    <t>m126</t>
  </si>
  <si>
    <t>m127</t>
  </si>
  <si>
    <t>m128</t>
  </si>
  <si>
    <t>o113</t>
  </si>
  <si>
    <t>o114</t>
  </si>
  <si>
    <t>o115</t>
  </si>
  <si>
    <t>o116</t>
  </si>
  <si>
    <t>o117</t>
  </si>
  <si>
    <t>o118</t>
  </si>
  <si>
    <t>o119</t>
  </si>
  <si>
    <t>o120</t>
  </si>
  <si>
    <t>o121</t>
  </si>
  <si>
    <t>o122</t>
  </si>
  <si>
    <t>o123</t>
  </si>
  <si>
    <t>o124</t>
  </si>
  <si>
    <t>o125</t>
  </si>
  <si>
    <t>o126</t>
  </si>
  <si>
    <t>o127</t>
  </si>
  <si>
    <t>o128</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</si>
  <si>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</si>
  <si>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</si>
  <si>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</si>
  <si>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</si>
  <si>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</si>
  <si>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</si>
  <si>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</si>
  <si>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</si>
  <si>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</si>
  <si>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</si>
  <si>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</si>
  <si>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</si>
  <si>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</si>
  <si>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</si>
  <si>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</si>
  <si>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</si>
  <si>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</si>
  <si>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</si>
  <si>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</si>
  <si>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</si>
  <si>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</si>
  <si>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</si>
  <si>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</si>
  <si>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</si>
  <si>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p121</t>
  </si>
  <si>
    <t>p122</t>
  </si>
  <si>
    <t>p123</t>
  </si>
  <si>
    <t>p124</t>
  </si>
  <si>
    <t>p125</t>
  </si>
  <si>
    <t>p126</t>
  </si>
  <si>
    <t>p127</t>
  </si>
  <si>
    <t>p128</t>
  </si>
  <si>
    <t>m129</t>
  </si>
  <si>
    <t>m130</t>
  </si>
  <si>
    <t>m131</t>
  </si>
  <si>
    <t>m132</t>
  </si>
  <si>
    <t>m133</t>
  </si>
  <si>
    <t>m134</t>
  </si>
  <si>
    <t>m135</t>
  </si>
  <si>
    <t>m136</t>
  </si>
  <si>
    <t>m137</t>
  </si>
  <si>
    <t>m138</t>
  </si>
  <si>
    <t>m139</t>
  </si>
  <si>
    <t>m140</t>
  </si>
  <si>
    <t>m141</t>
  </si>
  <si>
    <t>m142</t>
  </si>
  <si>
    <t>m143</t>
  </si>
  <si>
    <t>m144</t>
  </si>
  <si>
    <t>o129</t>
  </si>
  <si>
    <t>o130</t>
  </si>
  <si>
    <t>o131</t>
  </si>
  <si>
    <t>o132</t>
  </si>
  <si>
    <t>o133</t>
  </si>
  <si>
    <t>o134</t>
  </si>
  <si>
    <t>o135</t>
  </si>
  <si>
    <t>o136</t>
  </si>
  <si>
    <t>o137</t>
  </si>
  <si>
    <t>o138</t>
  </si>
  <si>
    <t>o139</t>
  </si>
  <si>
    <t>o140</t>
  </si>
  <si>
    <t>o141</t>
  </si>
  <si>
    <t>o142</t>
  </si>
  <si>
    <t>o143</t>
  </si>
  <si>
    <t>o144</t>
  </si>
  <si>
    <t>m145</t>
  </si>
  <si>
    <t>m146</t>
  </si>
  <si>
    <t>m147</t>
  </si>
  <si>
    <t>m148</t>
  </si>
  <si>
    <t>m149</t>
  </si>
  <si>
    <t>m150</t>
  </si>
  <si>
    <t>m151</t>
  </si>
  <si>
    <t>m152</t>
  </si>
  <si>
    <t>m153</t>
  </si>
  <si>
    <t>m154</t>
  </si>
  <si>
    <t>m155</t>
  </si>
  <si>
    <t>m156</t>
  </si>
  <si>
    <t>m157</t>
  </si>
  <si>
    <t>m158</t>
  </si>
  <si>
    <t>m159</t>
  </si>
  <si>
    <t>m160</t>
  </si>
  <si>
    <t>o145</t>
  </si>
  <si>
    <t>o146</t>
  </si>
  <si>
    <t>o147</t>
  </si>
  <si>
    <t>o148</t>
  </si>
  <si>
    <t>o149</t>
  </si>
  <si>
    <t>o150</t>
  </si>
  <si>
    <t>o151</t>
  </si>
  <si>
    <t>o152</t>
  </si>
  <si>
    <t>o153</t>
  </si>
  <si>
    <t>o154</t>
  </si>
  <si>
    <t>o155</t>
  </si>
  <si>
    <t>o156</t>
  </si>
  <si>
    <t>o157</t>
  </si>
  <si>
    <t>o158</t>
  </si>
  <si>
    <t>o159</t>
  </si>
  <si>
    <t>o160</t>
  </si>
  <si>
    <t>p129</t>
  </si>
  <si>
    <t>p130</t>
  </si>
  <si>
    <t>p131</t>
  </si>
  <si>
    <t>p132</t>
  </si>
  <si>
    <t>p133</t>
  </si>
  <si>
    <t>p134</t>
  </si>
  <si>
    <t>p135</t>
  </si>
  <si>
    <t>p136</t>
  </si>
  <si>
    <t>p137</t>
  </si>
  <si>
    <t>p138</t>
  </si>
  <si>
    <t>p139</t>
  </si>
  <si>
    <t>p140</t>
  </si>
  <si>
    <t>p141</t>
  </si>
  <si>
    <t>p142</t>
  </si>
  <si>
    <t>p143</t>
  </si>
  <si>
    <t>p144</t>
  </si>
  <si>
    <t>p145</t>
  </si>
  <si>
    <t>p146</t>
  </si>
  <si>
    <t>p147</t>
  </si>
  <si>
    <t>p148</t>
  </si>
  <si>
    <t>p149</t>
  </si>
  <si>
    <t>p150</t>
  </si>
  <si>
    <t>p151</t>
  </si>
  <si>
    <t>p152</t>
  </si>
  <si>
    <t>p153</t>
  </si>
  <si>
    <t>p154</t>
  </si>
  <si>
    <t>p155</t>
  </si>
  <si>
    <t>p156</t>
  </si>
  <si>
    <t>p157</t>
  </si>
  <si>
    <t>p158</t>
  </si>
  <si>
    <t>p159</t>
  </si>
  <si>
    <t>p160</t>
  </si>
  <si>
    <t>Innovation/ 
Opportunities</t>
  </si>
  <si>
    <t>Innovation/ 
Opportunités</t>
  </si>
  <si>
    <t>Innovation/ 
Opportunitäten</t>
  </si>
  <si>
    <t> Innovazione/
Opportunità</t>
  </si>
  <si>
    <t>I N N O V A T I O N  &amp;  O P P O R T U N I T Ä T E N</t>
  </si>
  <si>
    <t>I N N O V A T I O N  &amp;  O P P O R T U N I T É S</t>
  </si>
  <si>
    <t xml:space="preserve">I N N O V A T I O N  &amp;  O P P O R T U N I T I E S  </t>
  </si>
  <si>
    <t>INNOVAZIONE &amp; OPPORTUNITÂ</t>
  </si>
  <si>
    <t>Goals</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</si>
  <si>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</si>
  <si>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Januar</t>
  </si>
  <si>
    <t>K E N N Z A H L E N      ab:</t>
  </si>
  <si>
    <t>K  E  Y   F  I  G  U  R  E  S      from:</t>
  </si>
  <si>
    <t> CIFRE CHIAVE      da:</t>
  </si>
  <si>
    <t>Februar</t>
  </si>
  <si>
    <t>März</t>
  </si>
  <si>
    <t>April</t>
  </si>
  <si>
    <t>Mai</t>
  </si>
  <si>
    <t>Juni</t>
  </si>
  <si>
    <t>Juli</t>
  </si>
  <si>
    <t>August</t>
  </si>
  <si>
    <t>September</t>
  </si>
  <si>
    <t>Oktober</t>
  </si>
  <si>
    <t>November</t>
  </si>
  <si>
    <t>Dezember</t>
  </si>
  <si>
    <t>Janvier</t>
  </si>
  <si>
    <t>Février</t>
  </si>
  <si>
    <t>Mars</t>
  </si>
  <si>
    <t>Avril</t>
  </si>
  <si>
    <t>Juin</t>
  </si>
  <si>
    <t>Juillet</t>
  </si>
  <si>
    <t>Août</t>
  </si>
  <si>
    <t>Septembre</t>
  </si>
  <si>
    <t>Octobre</t>
  </si>
  <si>
    <t>Novembre</t>
  </si>
  <si>
    <t>Décembre</t>
  </si>
  <si>
    <t>January</t>
  </si>
  <si>
    <t>February</t>
  </si>
  <si>
    <t>March</t>
  </si>
  <si>
    <t>May</t>
  </si>
  <si>
    <t>June</t>
  </si>
  <si>
    <t>July</t>
  </si>
  <si>
    <t>October</t>
  </si>
  <si>
    <t>December</t>
  </si>
  <si>
    <t>Febbraio</t>
  </si>
  <si>
    <t>Gennaio</t>
  </si>
  <si>
    <t>Marzo</t>
  </si>
  <si>
    <t>Aprile</t>
  </si>
  <si>
    <t>Maggio</t>
  </si>
  <si>
    <t>Giugno</t>
  </si>
  <si>
    <t>Luglio</t>
  </si>
  <si>
    <t>Agosto</t>
  </si>
  <si>
    <t>Settembre</t>
  </si>
  <si>
    <t>Ottobre</t>
  </si>
  <si>
    <t>Dicembre</t>
  </si>
  <si>
    <t>Monat</t>
  </si>
  <si>
    <t>Month</t>
  </si>
  <si>
    <t>Mese</t>
  </si>
  <si>
    <t>Mois</t>
  </si>
  <si>
    <t>Jahr</t>
  </si>
  <si>
    <t>Année</t>
  </si>
  <si>
    <t>Year</t>
  </si>
  <si>
    <t>Anno</t>
  </si>
  <si>
    <t>Quartal</t>
  </si>
  <si>
    <t>Trimestre</t>
  </si>
  <si>
    <t>Quarterly</t>
  </si>
  <si>
    <t>Trimestriel</t>
  </si>
  <si>
    <t>C H I F F R E S   C L É S    depuis :</t>
  </si>
  <si>
    <t>futur</t>
  </si>
  <si>
    <t>Etat</t>
  </si>
  <si>
    <t>State</t>
  </si>
  <si>
    <t>Massnahmen / Ziele</t>
  </si>
  <si>
    <t>Mesures / objectifs</t>
  </si>
  <si>
    <t>Measures / objectifs</t>
  </si>
  <si>
    <t> Misure / obiettivi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</si>
</sst>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0.0%"/>
    <numFmt numFmtId="165" formatCode="_-* #,##0.00\ [$€-1]_-;\-* #,##0.00\ [$€-1]_-;_-* &quot;-&quot;??\ [$€-1]_-"/>
    <numFmt numFmtId="166" formatCode="_-* #,##0.00\ &quot;DM&quot;_-;\-* #,##0.00\ &quot;DM&quot;_-;_-* &quot;-&quot;??\ &quot;DM&quot;_-;_-@_-"/>
    <numFmt numFmtId="167" formatCode=";;;"/>
  </numFmts>
  <fonts count="66"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0"/>
      <color theme="1"/>
      <name val="Calibri"/>
      <family val="2"/>
      <scheme val="minor"/>
    </font>
    <font>
      <sz val="10"/>
      <color theme="0"/>
      <name val="Calibri"/>
      <family val="2"/>
      <scheme val="minor"/>
    </font>
    <font>
      <b/>
      <sz val="11"/>
      <color theme="1"/>
      <name val="Calibri"/>
      <family val="2"/>
      <scheme val="minor"/>
    </font>
    <font>
      <u/>
      <sz val="11"/>
      <color theme="10"/>
      <name val="Calibri"/>
      <family val="2"/>
      <scheme val="minor"/>
    </font>
    <font>
      <sz val="11"/>
      <name val="Arial"/>
      <family val="2"/>
    </font>
    <font>
      <sz val="11"/>
      <color theme="0"/>
      <name val="Calibri"/>
      <family val="2"/>
      <scheme val="minor"/>
    </font>
    <font>
      <u/>
      <sz val="10"/>
      <color indexed="12"/>
      <name val="Arial"/>
      <family val="2"/>
    </font>
    <font>
      <b/>
      <sz val="11"/>
      <color theme="5" tint="-0.249977111117893"/>
      <name val="Calibri"/>
      <family val="2"/>
      <scheme val="minor"/>
    </font>
    <font>
      <sz val="9"/>
      <color theme="0"/>
      <name val="Arial"/>
      <family val="2"/>
    </font>
    <font>
      <sz val="4"/>
      <color theme="1"/>
      <name val="Calibri"/>
      <family val="2"/>
      <scheme val="minor"/>
    </font>
    <font>
      <sz val="4"/>
      <color theme="0"/>
      <name val="Calibri"/>
      <family val="2"/>
      <scheme val="minor"/>
    </font>
    <font>
      <u/>
      <sz val="10"/>
      <color indexed="12"/>
      <name val="Verdana"/>
      <family val="2"/>
    </font>
    <font>
      <sz val="10"/>
      <name val="Verdana"/>
      <family val="2"/>
    </font>
    <font>
      <sz val="4"/>
      <color theme="6" tint="0.39997558519241921"/>
      <name val="Calibri"/>
      <family val="2"/>
      <scheme val="minor"/>
    </font>
    <font>
      <sz val="11"/>
      <color rgb="FFFF0000"/>
      <name val="Calibri"/>
      <family val="2"/>
      <scheme val="minor"/>
    </font>
    <font>
      <sz val="4"/>
      <color theme="6" tint="0.59999389629810485"/>
      <name val="Calibri"/>
      <family val="2"/>
      <scheme val="minor"/>
    </font>
    <font>
      <sz val="10"/>
      <name val="Arial"/>
      <family val="2"/>
    </font>
    <font>
      <sz val="10"/>
      <color theme="0"/>
      <name val="Arial"/>
      <family val="2"/>
    </font>
    <font>
      <sz val="10"/>
      <color theme="1"/>
      <name val="Arial"/>
      <family val="2"/>
    </font>
    <font>
      <sz val="10"/>
      <color rgb="FFFF0000"/>
      <name val="Calibri"/>
      <family val="2"/>
      <scheme val="minor"/>
    </font>
    <font>
      <u/>
      <sz val="10"/>
      <color theme="3"/>
      <name val="Calibri"/>
      <family val="2"/>
    </font>
    <font>
      <sz val="10"/>
      <color theme="1"/>
      <name val="Calibri Light"/>
      <family val="2"/>
    </font>
    <font>
      <sz val="24"/>
      <color theme="3"/>
      <name val="Calibri Light"/>
      <family val="2"/>
    </font>
    <font>
      <b/>
      <sz val="24"/>
      <color theme="3"/>
      <name val="Calibri Light"/>
      <family val="2"/>
    </font>
    <font>
      <sz val="14"/>
      <color theme="0" tint="-0.499984740745262"/>
      <name val="Calibri Light"/>
      <family val="2"/>
    </font>
    <font>
      <sz val="20"/>
      <name val="Calibri Light"/>
      <family val="2"/>
    </font>
    <font>
      <sz val="11"/>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8"/>
      <color theme="3"/>
      <name val="Calibri Light"/>
      <family val="2"/>
    </font>
    <font>
      <sz val="12"/>
      <color theme="0" tint="-0.499984740745262"/>
      <name val="Calibri Light"/>
      <family val="2"/>
    </font>
    <font>
      <sz val="12"/>
      <color rgb="FFFF0000"/>
      <name val="Calibri Light"/>
      <family val="2"/>
    </font>
    <font>
      <sz val="12"/>
      <color theme="1"/>
      <name val="Calibri Light"/>
      <family val="2"/>
    </font>
    <font>
      <sz val="12"/>
      <color theme="0"/>
      <name val="Calibri Light"/>
      <family val="2"/>
    </font>
    <font>
      <b/>
      <sz val="11"/>
      <color theme="1"/>
      <name val="Calibri Light"/>
      <family val="2"/>
    </font>
    <font>
      <sz val="10"/>
      <color theme="0"/>
      <name val="Calibri Light"/>
      <family val="2"/>
    </font>
    <font>
      <sz val="8"/>
      <color theme="1" tint="0.34998626667073579"/>
      <name val="Calibri Light"/>
      <family val="2"/>
    </font>
    <font>
      <sz val="11"/>
      <name val="Calibri Light"/>
      <family val="2"/>
    </font>
    <font>
      <sz val="10"/>
      <name val="Calibri Light"/>
      <family val="2"/>
    </font>
    <font>
      <sz val="12"/>
      <name val="Calibri Light"/>
      <family val="2"/>
    </font>
    <font>
      <sz val="8"/>
      <color theme="0"/>
      <name val="Calibri Light"/>
      <family val="2"/>
    </font>
    <font>
      <sz val="14"/>
      <color theme="1"/>
      <name val="Calibri Light"/>
      <family val="2"/>
    </font>
    <font>
      <sz val="10"/>
      <color rgb="FFFF0000"/>
      <name val="Calibri Light"/>
      <family val="2"/>
    </font>
    <font>
      <sz val="8"/>
      <name val="Calibri Light"/>
      <family val="2"/>
    </font>
    <font>
      <sz val="20"/>
      <color theme="0"/>
      <name val="Calibri Light"/>
      <family val="2"/>
    </font>
    <font>
      <sz val="11"/>
      <color theme="0"/>
      <name val="Calibri Light"/>
      <family val="2"/>
    </font>
    <font>
      <sz val="10"/>
      <color theme="0" tint="-0.499984740745262"/>
      <name val="Calibri Light"/>
      <family val="2"/>
    </font>
    <font>
      <sz val="9"/>
      <color rgb="FF3B5998"/>
      <name val="Calibri Light"/>
      <family val="2"/>
    </font>
    <font>
      <sz val="9"/>
      <color theme="0"/>
      <name val="Calibri Light"/>
      <family val="2"/>
    </font>
    <font>
      <sz val="10"/>
      <color theme="6" tint="0.79998168889431442"/>
      <name val="Calibri Light"/>
      <family val="2"/>
    </font>
    <font>
      <b/>
      <sz val="10"/>
      <color theme="0"/>
      <name val="Calibri Light"/>
      <family val="2"/>
    </font>
    <font>
      <sz val="11"/>
      <color rgb="FFFF0000"/>
      <name val="Calibri Light"/>
      <family val="2"/>
    </font>
    <font>
      <b/>
      <sz val="24"/>
      <color theme="0"/>
      <name val="Calibri Light"/>
      <family val="2"/>
    </font>
    <font>
      <sz val="12"/>
      <color theme="1" tint="0.34998626667073579"/>
      <name val="Calibri Light"/>
      <family val="2"/>
    </font>
    <font>
      <sz val="11"/>
      <color theme="1" tint="0.34998626667073579"/>
      <name val="Calibri Light"/>
      <family val="2"/>
    </font>
    <font>
      <sz val="9"/>
      <color theme="1" tint="0.34998626667073579"/>
      <name val="Calibri Light"/>
      <family val="2"/>
    </font>
    <font>
      <sz val="14"/>
      <color theme="0"/>
      <name val="Calibri Light"/>
      <family val="2"/>
    </font>
    <font>
      <b/>
      <sz val="11"/>
      <color theme="0"/>
      <name val="Calibri Light"/>
      <family val="2"/>
    </font>
  </fonts>
  <fills count="24">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6" tint="0.79998168889431442"/>
        <bgColor indexed="65"/>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0000"/>
        <bgColor indexed="64"/>
      </patternFill>
    </fill>
    <fill>
      <patternFill patternType="solid">
        <fgColor theme="7" tint="0.59999389629810485"/>
        <bgColor indexed="65"/>
      </patternFill>
    </fill>
    <fill>
      <patternFill patternType="solid">
        <fgColor theme="4" tint="0.59999389629810485"/>
        <bgColor indexed="64"/>
      </patternFill>
    </fill>
    <fill>
      <patternFill patternType="solid">
        <fgColor theme="4" tint="-0.249977111117893"/>
        <bgColor indexed="64"/>
      </patternFill>
    </fill>
    <fill>
      <patternFill patternType="solid">
        <fgColor rgb="FFFFEB9C"/>
        <bgColor indexed="64"/>
      </patternFill>
    </fill>
    <fill>
      <patternFill patternType="solid">
        <fgColor theme="7" tint="-0.249977111117893"/>
        <bgColor indexed="64"/>
      </patternFill>
    </fill>
    <fill>
      <patternFill patternType="solid">
        <fgColor theme="5" tint="0.59999389629810485"/>
        <bgColor indexed="64"/>
      </patternFill>
    </fill>
    <fill>
      <patternFill patternType="solid">
        <fgColor theme="6" tint="-0.499984740745262"/>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CCCC"/>
        <bgColor indexed="64"/>
      </patternFill>
    </fill>
  </fills>
  <borders count="28">
    <border>
      <left/>
      <right/>
      <top/>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right style="thin">
        <color theme="0"/>
      </right>
      <top/>
      <bottom/>
      <diagonal/>
    </border>
    <border>
      <left style="thin">
        <color theme="0"/>
      </left>
      <right/>
      <top/>
      <bottom/>
      <diagonal/>
    </border>
    <border>
      <left/>
      <right style="thin">
        <color theme="0"/>
      </right>
      <top/>
      <bottom style="thin">
        <color theme="0"/>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right/>
      <top style="thin">
        <color theme="0"/>
      </top>
      <bottom/>
      <diagonal/>
    </border>
    <border>
      <left/>
      <right/>
      <top/>
      <bottom style="thin">
        <color theme="0"/>
      </bottom>
      <diagonal/>
    </border>
    <border>
      <left/>
      <right/>
      <top style="thin">
        <color theme="0"/>
      </top>
      <bottom style="thin">
        <color theme="0"/>
      </bottom>
      <diagonal/>
    </border>
    <border>
      <left/>
      <right style="thin">
        <color theme="0" tint="-4.9989318521683403E-2"/>
      </right>
      <top/>
      <bottom/>
      <diagonal/>
    </border>
    <border>
      <left style="thin">
        <color theme="0" tint="-4.9989318521683403E-2"/>
      </left>
      <right style="thin">
        <color theme="0" tint="-4.9989318521683403E-2"/>
      </right>
      <top/>
      <bottom/>
      <diagonal/>
    </border>
    <border>
      <left style="thin">
        <color theme="0" tint="-4.9989318521683403E-2"/>
      </left>
      <right/>
      <top/>
      <bottom/>
      <diagonal/>
    </border>
    <border>
      <left/>
      <right style="hair">
        <color theme="0" tint="-4.9989318521683403E-2"/>
      </right>
      <top/>
      <bottom/>
      <diagonal/>
    </border>
    <border>
      <left style="hair">
        <color theme="0" tint="-4.9989318521683403E-2"/>
      </left>
      <right style="hair">
        <color theme="0" tint="-4.9989318521683403E-2"/>
      </right>
      <top/>
      <bottom/>
      <diagonal/>
    </border>
    <border>
      <left style="hair">
        <color theme="0" tint="-4.9989318521683403E-2"/>
      </left>
      <right/>
      <top/>
      <bottom/>
      <diagonal/>
    </border>
    <border>
      <left/>
      <right style="thin">
        <color theme="0"/>
      </right>
      <top style="thin">
        <color theme="0"/>
      </top>
      <bottom/>
      <diagonal/>
    </border>
  </borders>
  <cellStyleXfs count="18">
    <xf numFmtId="0" fontId="0" fillId="0" borderId="0"/>
    <xf numFmtId="0" fontId="1" fillId="4" borderId="0" applyNumberFormat="0" applyBorder="0" applyAlignment="0" applyProtection="0"/>
    <xf numFmtId="0" fontId="24" fillId="0" borderId="0" applyNumberFormat="0" applyFill="0" applyBorder="0" applyProtection="0">
      <alignment vertical="center"/>
      <protection locked="0"/>
    </xf>
    <xf numFmtId="0" fontId="3" fillId="0" borderId="0"/>
    <xf numFmtId="0" fontId="7" fillId="0" borderId="0" applyNumberFormat="0" applyFill="0" applyBorder="0" applyAlignment="0" applyProtection="0"/>
    <xf numFmtId="43" fontId="3" fillId="0" borderId="0" applyFont="0" applyFill="0" applyBorder="0" applyAlignment="0" applyProtection="0"/>
    <xf numFmtId="0" fontId="3" fillId="0" borderId="0"/>
    <xf numFmtId="0" fontId="10" fillId="0" borderId="0" applyNumberFormat="0" applyFill="0" applyBorder="0" applyAlignment="0" applyProtection="0">
      <alignment vertical="top"/>
      <protection locked="0"/>
    </xf>
    <xf numFmtId="0" fontId="8" fillId="0" borderId="0"/>
    <xf numFmtId="0" fontId="1" fillId="0" borderId="0"/>
    <xf numFmtId="0" fontId="15" fillId="0" borderId="0" applyNumberFormat="0" applyFill="0" applyBorder="0" applyAlignment="0" applyProtection="0">
      <alignment vertical="top"/>
      <protection locked="0"/>
    </xf>
    <xf numFmtId="0" fontId="16" fillId="0" borderId="0"/>
    <xf numFmtId="165" fontId="16" fillId="0" borderId="0" applyFon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0" fontId="1" fillId="13" borderId="0" applyNumberFormat="0" applyBorder="0" applyAlignment="0" applyProtection="0"/>
    <xf numFmtId="0" fontId="20" fillId="0" borderId="0"/>
    <xf numFmtId="9" fontId="1" fillId="0" borderId="0" applyFont="0" applyFill="0" applyBorder="0" applyAlignment="0" applyProtection="0"/>
  </cellStyleXfs>
  <cellXfs count="348">
    <xf numFmtId="0" fontId="0" fillId="0" borderId="0" xfId="0"/>
    <xf numFmtId="0" fontId="4" fillId="0" borderId="0" xfId="0" applyFont="1" applyProtection="1">
      <protection hidden="1"/>
    </xf>
    <xf numFmtId="0" fontId="19" fillId="11" borderId="4" xfId="9" applyNumberFormat="1" applyFont="1" applyFill="1" applyBorder="1" applyAlignment="1" applyProtection="1">
      <alignment horizontal="center" vertical="center" wrapText="1"/>
      <protection locked="0"/>
    </xf>
    <xf numFmtId="167" fontId="9" fillId="0" borderId="0" xfId="9" applyNumberFormat="1" applyFont="1" applyAlignment="1" applyProtection="1">
      <alignment horizontal="left" vertical="center" wrapText="1"/>
      <protection hidden="1"/>
    </xf>
    <xf numFmtId="167" fontId="9" fillId="0" borderId="0" xfId="9" applyNumberFormat="1" applyFont="1" applyFill="1" applyAlignment="1" applyProtection="1">
      <alignment horizontal="left" vertical="center" wrapText="1"/>
      <protection hidden="1"/>
    </xf>
    <xf numFmtId="167" fontId="0" fillId="0" borderId="0" xfId="9" applyNumberFormat="1" applyFont="1" applyAlignment="1" applyProtection="1">
      <alignment vertical="center" wrapText="1"/>
      <protection hidden="1"/>
    </xf>
    <xf numFmtId="0" fontId="1" fillId="2" borderId="2" xfId="9" applyNumberFormat="1" applyFill="1" applyBorder="1" applyAlignment="1" applyProtection="1">
      <alignment vertical="center" wrapText="1"/>
      <protection hidden="1"/>
    </xf>
    <xf numFmtId="0" fontId="0" fillId="0" borderId="2" xfId="9" applyNumberFormat="1" applyFont="1" applyBorder="1" applyAlignment="1" applyProtection="1">
      <alignment vertical="center" wrapText="1"/>
      <protection hidden="1"/>
    </xf>
    <xf numFmtId="0" fontId="1" fillId="0" borderId="0" xfId="9" applyNumberFormat="1" applyAlignment="1" applyProtection="1">
      <alignment vertical="center" wrapText="1"/>
      <protection hidden="1"/>
    </xf>
    <xf numFmtId="167" fontId="1" fillId="0" borderId="0" xfId="9" applyNumberFormat="1" applyAlignment="1" applyProtection="1">
      <alignment vertical="center" wrapText="1"/>
      <protection hidden="1"/>
    </xf>
    <xf numFmtId="0" fontId="6" fillId="2" borderId="3" xfId="9" applyNumberFormat="1" applyFont="1" applyFill="1" applyBorder="1" applyAlignment="1" applyProtection="1">
      <alignment vertical="center" wrapText="1"/>
      <protection hidden="1"/>
    </xf>
    <xf numFmtId="0" fontId="17" fillId="11" borderId="4" xfId="9" applyNumberFormat="1" applyFont="1" applyFill="1" applyBorder="1" applyAlignment="1" applyProtection="1">
      <alignment horizontal="center" vertical="center" wrapText="1"/>
      <protection hidden="1"/>
    </xf>
    <xf numFmtId="0" fontId="11" fillId="11" borderId="2" xfId="9" applyNumberFormat="1" applyFont="1" applyFill="1" applyBorder="1" applyAlignment="1" applyProtection="1">
      <alignment horizontal="center" vertical="center" wrapText="1"/>
      <protection hidden="1"/>
    </xf>
    <xf numFmtId="0" fontId="6" fillId="2" borderId="2" xfId="9" applyNumberFormat="1" applyFont="1" applyFill="1" applyBorder="1" applyAlignment="1" applyProtection="1">
      <alignment vertical="center" wrapText="1"/>
      <protection hidden="1"/>
    </xf>
    <xf numFmtId="0" fontId="6" fillId="11" borderId="2" xfId="9" applyNumberFormat="1" applyFont="1" applyFill="1" applyBorder="1" applyAlignment="1" applyProtection="1">
      <alignment vertical="center" wrapText="1"/>
      <protection hidden="1"/>
    </xf>
    <xf numFmtId="0" fontId="6" fillId="11" borderId="3" xfId="9" applyNumberFormat="1" applyFont="1" applyFill="1" applyBorder="1" applyAlignment="1" applyProtection="1">
      <alignment vertical="center" wrapText="1"/>
      <protection hidden="1"/>
    </xf>
    <xf numFmtId="167" fontId="6" fillId="11" borderId="3" xfId="9" applyNumberFormat="1" applyFont="1" applyFill="1" applyBorder="1" applyAlignment="1" applyProtection="1">
      <alignment vertical="center" wrapText="1"/>
      <protection hidden="1"/>
    </xf>
    <xf numFmtId="0" fontId="0" fillId="0" borderId="0" xfId="9" applyNumberFormat="1" applyFont="1" applyAlignment="1" applyProtection="1">
      <alignment vertical="center" wrapText="1"/>
      <protection hidden="1"/>
    </xf>
    <xf numFmtId="0" fontId="9" fillId="12" borderId="10" xfId="0" applyFont="1" applyFill="1" applyBorder="1" applyProtection="1">
      <protection hidden="1"/>
    </xf>
    <xf numFmtId="0" fontId="14" fillId="12" borderId="15" xfId="9" applyNumberFormat="1" applyFont="1" applyFill="1" applyBorder="1" applyAlignment="1" applyProtection="1">
      <alignment vertical="center" wrapText="1"/>
      <protection hidden="1"/>
    </xf>
    <xf numFmtId="0" fontId="12" fillId="12" borderId="10" xfId="8" applyNumberFormat="1" applyFont="1" applyFill="1" applyBorder="1" applyAlignment="1" applyProtection="1">
      <alignment horizontal="left" vertical="center" wrapText="1"/>
      <protection hidden="1"/>
    </xf>
    <xf numFmtId="167" fontId="9" fillId="12" borderId="10" xfId="9" applyNumberFormat="1" applyFont="1" applyFill="1" applyBorder="1" applyAlignment="1" applyProtection="1">
      <alignment vertical="center" wrapText="1"/>
      <protection hidden="1"/>
    </xf>
    <xf numFmtId="0" fontId="9" fillId="0" borderId="0" xfId="9" applyNumberFormat="1" applyFont="1" applyFill="1" applyAlignment="1" applyProtection="1">
      <alignment vertical="center" wrapText="1"/>
      <protection hidden="1"/>
    </xf>
    <xf numFmtId="167" fontId="9" fillId="0" borderId="0" xfId="9" applyNumberFormat="1" applyFont="1" applyFill="1" applyAlignment="1" applyProtection="1">
      <alignment vertical="center" wrapText="1"/>
      <protection hidden="1"/>
    </xf>
    <xf numFmtId="0" fontId="1" fillId="2" borderId="16" xfId="9" applyNumberFormat="1" applyFill="1" applyBorder="1" applyAlignment="1" applyProtection="1">
      <alignment vertical="center" wrapText="1"/>
      <protection hidden="1"/>
    </xf>
    <xf numFmtId="0" fontId="13" fillId="0" borderId="15" xfId="9" applyNumberFormat="1" applyFont="1" applyBorder="1" applyAlignment="1" applyProtection="1">
      <alignment vertical="center" wrapText="1"/>
      <protection hidden="1"/>
    </xf>
    <xf numFmtId="0" fontId="0" fillId="0" borderId="16" xfId="9" applyNumberFormat="1" applyFont="1" applyBorder="1" applyAlignment="1" applyProtection="1">
      <alignment vertical="center" wrapText="1"/>
      <protection hidden="1"/>
    </xf>
    <xf numFmtId="167" fontId="9" fillId="0" borderId="16" xfId="9" applyNumberFormat="1" applyFont="1" applyFill="1" applyBorder="1" applyAlignment="1" applyProtection="1">
      <alignment vertical="center" wrapText="1"/>
      <protection hidden="1"/>
    </xf>
    <xf numFmtId="0" fontId="4" fillId="2" borderId="3" xfId="9" applyNumberFormat="1" applyFont="1" applyFill="1" applyBorder="1" applyAlignment="1" applyProtection="1">
      <alignment vertical="center" wrapText="1"/>
      <protection hidden="1"/>
    </xf>
    <xf numFmtId="0" fontId="4" fillId="0" borderId="17" xfId="9" applyNumberFormat="1" applyFont="1" applyBorder="1" applyAlignment="1" applyProtection="1">
      <alignment vertical="center" wrapText="1"/>
      <protection hidden="1"/>
    </xf>
    <xf numFmtId="0" fontId="4" fillId="0" borderId="3" xfId="9" applyNumberFormat="1" applyFont="1" applyBorder="1" applyAlignment="1" applyProtection="1">
      <alignment horizontal="left" vertical="top" wrapText="1"/>
      <protection hidden="1"/>
    </xf>
    <xf numFmtId="167" fontId="5" fillId="0" borderId="3" xfId="9" applyNumberFormat="1" applyFont="1" applyFill="1" applyBorder="1" applyAlignment="1" applyProtection="1">
      <alignment vertical="center" wrapText="1"/>
      <protection hidden="1"/>
    </xf>
    <xf numFmtId="0" fontId="4" fillId="0" borderId="0" xfId="9" applyNumberFormat="1" applyFont="1" applyAlignment="1" applyProtection="1">
      <alignment vertical="center" wrapText="1"/>
      <protection hidden="1"/>
    </xf>
    <xf numFmtId="0" fontId="23" fillId="0" borderId="0" xfId="9" applyNumberFormat="1" applyFont="1" applyAlignment="1" applyProtection="1">
      <alignment vertical="center" wrapText="1"/>
      <protection hidden="1"/>
    </xf>
    <xf numFmtId="0" fontId="9" fillId="12" borderId="11" xfId="0" applyFont="1" applyFill="1" applyBorder="1" applyProtection="1">
      <protection hidden="1"/>
    </xf>
    <xf numFmtId="0" fontId="12" fillId="12" borderId="11" xfId="8" applyNumberFormat="1" applyFont="1" applyFill="1" applyBorder="1" applyAlignment="1" applyProtection="1">
      <alignment horizontal="left" vertical="center" wrapText="1"/>
      <protection hidden="1"/>
    </xf>
    <xf numFmtId="0" fontId="1" fillId="0" borderId="0" xfId="9" applyNumberFormat="1" applyFill="1" applyAlignment="1" applyProtection="1">
      <alignment vertical="center" wrapText="1"/>
      <protection hidden="1"/>
    </xf>
    <xf numFmtId="0" fontId="0" fillId="0" borderId="16" xfId="9" applyNumberFormat="1" applyFont="1" applyBorder="1" applyAlignment="1" applyProtection="1">
      <alignment horizontal="left" vertical="top" wrapText="1"/>
      <protection hidden="1"/>
    </xf>
    <xf numFmtId="0" fontId="0" fillId="0" borderId="0" xfId="9" applyNumberFormat="1" applyFont="1" applyBorder="1" applyAlignment="1" applyProtection="1">
      <alignment horizontal="left" vertical="top" wrapText="1"/>
      <protection hidden="1"/>
    </xf>
    <xf numFmtId="0" fontId="1" fillId="0" borderId="16" xfId="9" applyNumberFormat="1" applyBorder="1" applyAlignment="1" applyProtection="1">
      <alignment vertical="center" wrapText="1"/>
      <protection hidden="1"/>
    </xf>
    <xf numFmtId="0" fontId="0" fillId="0" borderId="4" xfId="9" applyNumberFormat="1" applyFont="1" applyBorder="1" applyAlignment="1" applyProtection="1">
      <alignment horizontal="left" vertical="center" wrapText="1"/>
      <protection hidden="1"/>
    </xf>
    <xf numFmtId="0" fontId="1" fillId="2" borderId="4" xfId="9" applyNumberFormat="1" applyFill="1" applyBorder="1" applyAlignment="1" applyProtection="1">
      <alignment horizontal="left" vertical="center" wrapText="1"/>
      <protection hidden="1"/>
    </xf>
    <xf numFmtId="0" fontId="13" fillId="0" borderId="17" xfId="9" applyNumberFormat="1" applyFont="1" applyBorder="1" applyAlignment="1" applyProtection="1">
      <alignment horizontal="left" vertical="center" wrapText="1"/>
      <protection hidden="1"/>
    </xf>
    <xf numFmtId="0" fontId="1" fillId="0" borderId="0" xfId="9" applyNumberFormat="1" applyAlignment="1" applyProtection="1">
      <alignment horizontal="left" vertical="center" wrapText="1"/>
      <protection hidden="1"/>
    </xf>
    <xf numFmtId="0" fontId="1" fillId="2" borderId="16" xfId="9" applyNumberFormat="1" applyFill="1" applyBorder="1" applyAlignment="1" applyProtection="1">
      <alignment vertical="top" wrapText="1"/>
      <protection hidden="1"/>
    </xf>
    <xf numFmtId="0" fontId="13" fillId="0" borderId="15" xfId="9" applyNumberFormat="1" applyFont="1" applyBorder="1" applyAlignment="1" applyProtection="1">
      <alignment vertical="top" wrapText="1"/>
      <protection hidden="1"/>
    </xf>
    <xf numFmtId="0" fontId="0" fillId="0" borderId="16" xfId="9" applyNumberFormat="1" applyFont="1" applyBorder="1" applyAlignment="1" applyProtection="1">
      <alignment vertical="top" wrapText="1"/>
      <protection hidden="1"/>
    </xf>
    <xf numFmtId="0" fontId="0" fillId="0" borderId="16" xfId="9" quotePrefix="1" applyNumberFormat="1" applyFont="1" applyBorder="1" applyAlignment="1" applyProtection="1">
      <alignment horizontal="left" vertical="top" wrapText="1"/>
      <protection hidden="1"/>
    </xf>
    <xf numFmtId="0" fontId="12" fillId="12" borderId="6" xfId="8" applyNumberFormat="1" applyFont="1" applyFill="1" applyBorder="1" applyAlignment="1" applyProtection="1">
      <alignment horizontal="left" vertical="center" wrapText="1"/>
      <protection hidden="1"/>
    </xf>
    <xf numFmtId="0" fontId="13" fillId="0" borderId="0" xfId="9" applyNumberFormat="1" applyFont="1" applyAlignment="1" applyProtection="1">
      <alignment vertical="center" wrapText="1"/>
      <protection hidden="1"/>
    </xf>
    <xf numFmtId="0" fontId="0" fillId="0" borderId="16" xfId="9" applyNumberFormat="1" applyFont="1" applyBorder="1" applyAlignment="1" applyProtection="1">
      <alignment horizontal="left" vertical="center" wrapText="1"/>
      <protection hidden="1"/>
    </xf>
    <xf numFmtId="0" fontId="21" fillId="12" borderId="0" xfId="8" applyNumberFormat="1" applyFont="1" applyFill="1" applyBorder="1" applyAlignment="1" applyProtection="1">
      <alignment horizontal="left" vertical="top" wrapText="1"/>
      <protection hidden="1"/>
    </xf>
    <xf numFmtId="0" fontId="22" fillId="0" borderId="15" xfId="9" applyNumberFormat="1" applyFont="1" applyBorder="1" applyAlignment="1" applyProtection="1">
      <alignment horizontal="left" vertical="top" wrapText="1"/>
      <protection hidden="1"/>
    </xf>
    <xf numFmtId="0" fontId="21" fillId="12" borderId="12" xfId="8" applyNumberFormat="1" applyFont="1" applyFill="1" applyBorder="1" applyAlignment="1" applyProtection="1">
      <alignment horizontal="left" vertical="top" wrapText="1"/>
      <protection hidden="1"/>
    </xf>
    <xf numFmtId="0" fontId="21" fillId="12" borderId="11" xfId="8" applyNumberFormat="1" applyFont="1" applyFill="1" applyBorder="1" applyAlignment="1" applyProtection="1">
      <alignment horizontal="left" vertical="top" wrapText="1"/>
      <protection hidden="1"/>
    </xf>
    <xf numFmtId="0" fontId="1" fillId="0" borderId="0" xfId="9" applyNumberFormat="1" applyFill="1" applyBorder="1" applyAlignment="1" applyProtection="1">
      <alignment vertical="center" wrapText="1"/>
      <protection hidden="1"/>
    </xf>
    <xf numFmtId="0" fontId="22" fillId="2" borderId="5" xfId="9" applyNumberFormat="1" applyFont="1" applyFill="1" applyBorder="1" applyAlignment="1" applyProtection="1">
      <alignment horizontal="left" vertical="top" wrapText="1"/>
      <protection hidden="1"/>
    </xf>
    <xf numFmtId="0" fontId="22" fillId="0" borderId="4" xfId="9" applyNumberFormat="1" applyFont="1" applyBorder="1" applyAlignment="1" applyProtection="1">
      <alignment horizontal="left" vertical="top" wrapText="1"/>
      <protection hidden="1"/>
    </xf>
    <xf numFmtId="0" fontId="3" fillId="0" borderId="5" xfId="9" applyNumberFormat="1" applyFont="1" applyFill="1" applyBorder="1" applyAlignment="1" applyProtection="1">
      <alignment horizontal="left" vertical="top" wrapText="1"/>
      <protection hidden="1"/>
    </xf>
    <xf numFmtId="0" fontId="3" fillId="0" borderId="5" xfId="9" applyNumberFormat="1" applyFont="1" applyBorder="1" applyAlignment="1" applyProtection="1">
      <alignment horizontal="left" vertical="top" wrapText="1"/>
      <protection hidden="1"/>
    </xf>
    <xf numFmtId="0" fontId="22" fillId="0" borderId="5" xfId="9" applyNumberFormat="1" applyFont="1" applyBorder="1" applyAlignment="1" applyProtection="1">
      <alignment horizontal="left" vertical="top" wrapText="1"/>
      <protection hidden="1"/>
    </xf>
    <xf numFmtId="0" fontId="1" fillId="0" borderId="0" xfId="9" applyNumberFormat="1" applyBorder="1" applyAlignment="1" applyProtection="1">
      <alignment vertical="center" wrapText="1"/>
      <protection hidden="1"/>
    </xf>
    <xf numFmtId="0" fontId="22" fillId="2" borderId="4" xfId="9" applyNumberFormat="1" applyFont="1" applyFill="1" applyBorder="1" applyAlignment="1" applyProtection="1">
      <alignment horizontal="left" vertical="top" wrapText="1"/>
      <protection hidden="1"/>
    </xf>
    <xf numFmtId="0" fontId="3" fillId="0" borderId="4" xfId="9" applyNumberFormat="1" applyFont="1" applyFill="1" applyBorder="1" applyAlignment="1" applyProtection="1">
      <alignment horizontal="left" vertical="top" wrapText="1"/>
      <protection hidden="1"/>
    </xf>
    <xf numFmtId="0" fontId="3" fillId="0" borderId="4" xfId="9" applyNumberFormat="1" applyFont="1" applyBorder="1" applyAlignment="1" applyProtection="1">
      <alignment horizontal="left" vertical="top" wrapText="1"/>
      <protection hidden="1"/>
    </xf>
    <xf numFmtId="0" fontId="1" fillId="0" borderId="4" xfId="9" applyNumberFormat="1" applyBorder="1" applyAlignment="1" applyProtection="1">
      <alignment vertical="center" wrapText="1"/>
      <protection hidden="1"/>
    </xf>
    <xf numFmtId="0" fontId="22" fillId="2" borderId="3" xfId="9" applyNumberFormat="1" applyFont="1" applyFill="1" applyBorder="1" applyAlignment="1" applyProtection="1">
      <alignment horizontal="left" vertical="top" wrapText="1"/>
      <protection hidden="1"/>
    </xf>
    <xf numFmtId="0" fontId="3" fillId="0" borderId="3" xfId="9" applyNumberFormat="1" applyFont="1" applyBorder="1" applyAlignment="1" applyProtection="1">
      <alignment horizontal="left" vertical="top" wrapText="1"/>
      <protection hidden="1"/>
    </xf>
    <xf numFmtId="0" fontId="22" fillId="0" borderId="3" xfId="9" applyNumberFormat="1" applyFont="1" applyBorder="1" applyAlignment="1" applyProtection="1">
      <alignment horizontal="left" vertical="top" wrapText="1"/>
      <protection hidden="1"/>
    </xf>
    <xf numFmtId="0" fontId="12" fillId="12" borderId="8" xfId="8" applyNumberFormat="1" applyFont="1" applyFill="1" applyBorder="1" applyAlignment="1" applyProtection="1">
      <alignment horizontal="left" vertical="center" wrapText="1"/>
      <protection hidden="1"/>
    </xf>
    <xf numFmtId="0" fontId="1" fillId="2" borderId="4" xfId="9" applyNumberFormat="1" applyFill="1" applyBorder="1" applyAlignment="1" applyProtection="1">
      <alignment vertical="center" wrapText="1"/>
      <protection hidden="1"/>
    </xf>
    <xf numFmtId="0" fontId="13" fillId="0" borderId="4" xfId="9" applyNumberFormat="1" applyFont="1" applyBorder="1" applyAlignment="1" applyProtection="1">
      <alignment vertical="center" wrapText="1"/>
      <protection hidden="1"/>
    </xf>
    <xf numFmtId="0" fontId="0" fillId="0" borderId="4" xfId="9" applyNumberFormat="1" applyFont="1" applyBorder="1" applyAlignment="1" applyProtection="1">
      <alignment vertical="center" wrapText="1"/>
      <protection hidden="1"/>
    </xf>
    <xf numFmtId="0" fontId="0" fillId="0" borderId="0" xfId="9" applyNumberFormat="1" applyFont="1" applyBorder="1" applyAlignment="1" applyProtection="1">
      <alignment vertical="center" wrapText="1"/>
      <protection hidden="1"/>
    </xf>
    <xf numFmtId="0" fontId="14" fillId="12" borderId="15" xfId="9" applyNumberFormat="1" applyFont="1" applyFill="1" applyBorder="1" applyAlignment="1" applyProtection="1">
      <alignment horizontal="left" vertical="center" wrapText="1"/>
      <protection hidden="1"/>
    </xf>
    <xf numFmtId="0" fontId="9" fillId="0" borderId="0" xfId="9" applyNumberFormat="1" applyFont="1" applyFill="1" applyAlignment="1" applyProtection="1">
      <alignment horizontal="left" vertical="center" wrapText="1"/>
      <protection hidden="1"/>
    </xf>
    <xf numFmtId="0" fontId="1" fillId="0" borderId="4" xfId="9" applyNumberFormat="1" applyBorder="1" applyAlignment="1" applyProtection="1">
      <alignment horizontal="left" vertical="center" wrapText="1"/>
      <protection hidden="1"/>
    </xf>
    <xf numFmtId="0" fontId="1" fillId="2" borderId="0" xfId="9" applyNumberFormat="1" applyFill="1" applyAlignment="1" applyProtection="1">
      <alignment vertical="center" wrapText="1"/>
      <protection hidden="1"/>
    </xf>
    <xf numFmtId="0" fontId="4" fillId="0" borderId="3" xfId="9" applyNumberFormat="1" applyFont="1" applyBorder="1" applyAlignment="1" applyProtection="1">
      <alignment vertical="center" wrapText="1"/>
      <protection hidden="1"/>
    </xf>
    <xf numFmtId="0" fontId="6" fillId="22" borderId="4" xfId="9" applyNumberFormat="1" applyFont="1" applyFill="1" applyBorder="1" applyAlignment="1" applyProtection="1">
      <alignment horizontal="left" vertical="center" wrapText="1"/>
      <protection hidden="1"/>
    </xf>
    <xf numFmtId="0" fontId="6" fillId="23" borderId="4" xfId="9" applyNumberFormat="1" applyFont="1" applyFill="1" applyBorder="1" applyAlignment="1" applyProtection="1">
      <alignment horizontal="left" vertical="center" wrapText="1"/>
      <protection hidden="1"/>
    </xf>
    <xf numFmtId="0" fontId="4" fillId="0" borderId="4" xfId="9" applyNumberFormat="1" applyFont="1" applyBorder="1" applyAlignment="1" applyProtection="1">
      <alignment horizontal="left" vertical="top" wrapText="1"/>
      <protection hidden="1"/>
    </xf>
    <xf numFmtId="0" fontId="4" fillId="0" borderId="4" xfId="9" applyNumberFormat="1" applyFont="1" applyBorder="1" applyAlignment="1" applyProtection="1">
      <alignment vertical="center" wrapText="1"/>
      <protection hidden="1"/>
    </xf>
    <xf numFmtId="0" fontId="2" fillId="0" borderId="2" xfId="9" applyNumberFormat="1" applyFont="1" applyBorder="1" applyAlignment="1" applyProtection="1">
      <alignment vertical="center" wrapText="1"/>
      <protection hidden="1"/>
    </xf>
    <xf numFmtId="0" fontId="18" fillId="0" borderId="0" xfId="9" applyNumberFormat="1" applyFont="1" applyFill="1" applyBorder="1" applyAlignment="1" applyProtection="1">
      <alignment vertical="center" wrapText="1"/>
      <protection hidden="1"/>
    </xf>
    <xf numFmtId="0" fontId="18" fillId="0" borderId="0" xfId="9" applyNumberFormat="1" applyFont="1" applyFill="1" applyAlignment="1" applyProtection="1">
      <alignment vertical="center" wrapText="1"/>
      <protection hidden="1"/>
    </xf>
    <xf numFmtId="0" fontId="18" fillId="0" borderId="0" xfId="9" applyNumberFormat="1" applyFont="1" applyAlignment="1" applyProtection="1">
      <alignment horizontal="left" vertical="center" wrapText="1"/>
      <protection hidden="1"/>
    </xf>
    <xf numFmtId="0" fontId="18" fillId="0" borderId="0" xfId="9" applyNumberFormat="1" applyFont="1" applyFill="1" applyAlignment="1" applyProtection="1">
      <alignment horizontal="left" vertical="center" wrapText="1"/>
      <protection hidden="1"/>
    </xf>
    <xf numFmtId="0" fontId="18" fillId="0" borderId="0" xfId="9" applyNumberFormat="1" applyFont="1" applyAlignment="1" applyProtection="1">
      <alignment vertical="center" wrapText="1"/>
      <protection hidden="1"/>
    </xf>
    <xf numFmtId="0" fontId="25" fillId="0" borderId="0" xfId="0" applyFont="1" applyBorder="1" applyProtection="1">
      <protection hidden="1"/>
    </xf>
    <xf numFmtId="0" fontId="26" fillId="0" borderId="0" xfId="0" applyFont="1" applyBorder="1" applyAlignment="1" applyProtection="1">
      <alignment vertical="center"/>
      <protection hidden="1"/>
    </xf>
    <xf numFmtId="0" fontId="27" fillId="0" borderId="0" xfId="0" applyFont="1" applyBorder="1" applyAlignment="1" applyProtection="1">
      <alignment vertical="center"/>
      <protection hidden="1"/>
    </xf>
    <xf numFmtId="0" fontId="29" fillId="0" borderId="0" xfId="0" applyFont="1" applyBorder="1" applyAlignment="1" applyProtection="1">
      <alignment vertical="center"/>
      <protection hidden="1"/>
    </xf>
    <xf numFmtId="0" fontId="25" fillId="0" borderId="0" xfId="0" applyFont="1" applyProtection="1">
      <protection hidden="1"/>
    </xf>
    <xf numFmtId="0" fontId="26" fillId="0" borderId="1" xfId="0" applyFont="1" applyBorder="1" applyAlignment="1" applyProtection="1">
      <alignment vertical="center"/>
      <protection hidden="1"/>
    </xf>
    <xf numFmtId="0" fontId="30" fillId="0" borderId="0" xfId="0" applyFont="1" applyBorder="1" applyProtection="1">
      <protection hidden="1"/>
    </xf>
    <xf numFmtId="0" fontId="31" fillId="0" borderId="0" xfId="0" applyFont="1" applyAlignment="1" applyProtection="1">
      <alignment horizontal="left" vertical="center"/>
      <protection hidden="1"/>
    </xf>
    <xf numFmtId="49" fontId="26" fillId="0" borderId="1" xfId="0" applyNumberFormat="1" applyFont="1" applyBorder="1" applyAlignment="1" applyProtection="1">
      <alignment horizontal="left" vertical="center"/>
      <protection hidden="1"/>
    </xf>
    <xf numFmtId="9" fontId="26" fillId="0" borderId="1" xfId="0" applyNumberFormat="1" applyFont="1" applyBorder="1" applyAlignment="1" applyProtection="1">
      <alignment vertical="center"/>
      <protection hidden="1"/>
    </xf>
    <xf numFmtId="49" fontId="29" fillId="0" borderId="0" xfId="0" applyNumberFormat="1" applyFont="1" applyBorder="1" applyAlignment="1" applyProtection="1">
      <alignment horizontal="left" vertical="center"/>
      <protection hidden="1"/>
    </xf>
    <xf numFmtId="0" fontId="25" fillId="7" borderId="0" xfId="0" applyFont="1" applyFill="1" applyAlignment="1" applyProtection="1">
      <alignment horizontal="left" vertical="top"/>
      <protection hidden="1"/>
    </xf>
    <xf numFmtId="49" fontId="25" fillId="7" borderId="0" xfId="0" applyNumberFormat="1" applyFont="1" applyFill="1" applyAlignment="1" applyProtection="1">
      <alignment horizontal="left" vertical="top"/>
      <protection hidden="1"/>
    </xf>
    <xf numFmtId="0" fontId="41" fillId="20" borderId="24" xfId="0" applyFont="1" applyFill="1" applyBorder="1" applyAlignment="1" applyProtection="1">
      <alignment horizontal="center" vertical="center"/>
      <protection hidden="1"/>
    </xf>
    <xf numFmtId="0" fontId="41" fillId="20" borderId="25" xfId="0" applyNumberFormat="1" applyFont="1" applyFill="1" applyBorder="1" applyAlignment="1" applyProtection="1">
      <alignment horizontal="left" vertical="center"/>
      <protection hidden="1"/>
    </xf>
    <xf numFmtId="0" fontId="41" fillId="20" borderId="25" xfId="0" applyFont="1" applyFill="1" applyBorder="1" applyAlignment="1" applyProtection="1">
      <alignment horizontal="left" vertical="center"/>
    </xf>
    <xf numFmtId="0" fontId="41" fillId="20" borderId="25" xfId="0" applyFont="1" applyFill="1" applyBorder="1" applyAlignment="1" applyProtection="1">
      <alignment horizontal="left" vertical="center"/>
      <protection hidden="1"/>
    </xf>
    <xf numFmtId="0" fontId="41" fillId="20" borderId="26" xfId="0" applyFont="1" applyFill="1" applyBorder="1" applyAlignment="1" applyProtection="1">
      <alignment horizontal="left" vertical="center" wrapText="1"/>
      <protection hidden="1"/>
    </xf>
    <xf numFmtId="0" fontId="40" fillId="0" borderId="0" xfId="0" applyFont="1" applyFill="1" applyBorder="1" applyProtection="1">
      <protection hidden="1"/>
    </xf>
    <xf numFmtId="49" fontId="30" fillId="0" borderId="21" xfId="0" applyNumberFormat="1" applyFont="1" applyFill="1" applyBorder="1" applyAlignment="1" applyProtection="1">
      <alignment vertical="top" wrapText="1"/>
      <protection locked="0"/>
    </xf>
    <xf numFmtId="0" fontId="42" fillId="0" borderId="22" xfId="0" applyNumberFormat="1" applyFont="1" applyFill="1" applyBorder="1" applyAlignment="1" applyProtection="1">
      <alignment horizontal="left" vertical="top" wrapText="1"/>
    </xf>
    <xf numFmtId="49" fontId="30" fillId="0" borderId="22" xfId="0" applyNumberFormat="1" applyFont="1" applyFill="1" applyBorder="1" applyAlignment="1" applyProtection="1">
      <alignment horizontal="left" vertical="top" wrapText="1"/>
      <protection locked="0"/>
    </xf>
    <xf numFmtId="14" fontId="30" fillId="0" borderId="23" xfId="0" applyNumberFormat="1" applyFont="1" applyFill="1" applyBorder="1" applyAlignment="1" applyProtection="1">
      <alignment horizontal="left" vertical="top" wrapText="1"/>
      <protection locked="0"/>
    </xf>
    <xf numFmtId="49" fontId="30" fillId="0" borderId="23" xfId="0" applyNumberFormat="1" applyFont="1" applyFill="1" applyBorder="1" applyAlignment="1" applyProtection="1">
      <alignment horizontal="left" vertical="top" wrapText="1"/>
      <protection locked="0"/>
    </xf>
    <xf numFmtId="0" fontId="25" fillId="0" borderId="0" xfId="0" applyFont="1" applyAlignment="1" applyProtection="1">
      <alignment horizontal="left" vertical="top"/>
      <protection hidden="1"/>
    </xf>
    <xf numFmtId="0" fontId="30" fillId="0" borderId="22" xfId="0" applyNumberFormat="1" applyFont="1" applyFill="1" applyBorder="1" applyAlignment="1" applyProtection="1">
      <alignment horizontal="left" vertical="top" wrapText="1"/>
      <protection locked="0"/>
    </xf>
    <xf numFmtId="49" fontId="30" fillId="6" borderId="12" xfId="0" applyNumberFormat="1" applyFont="1" applyFill="1" applyBorder="1" applyAlignment="1" applyProtection="1">
      <alignment vertical="top" wrapText="1"/>
      <protection locked="0"/>
    </xf>
    <xf numFmtId="0" fontId="42" fillId="6" borderId="11" xfId="0" applyNumberFormat="1" applyFont="1" applyFill="1" applyBorder="1" applyAlignment="1" applyProtection="1">
      <alignment horizontal="left" vertical="top" wrapText="1"/>
    </xf>
    <xf numFmtId="49" fontId="30" fillId="6" borderId="11" xfId="0" applyNumberFormat="1" applyFont="1" applyFill="1" applyBorder="1" applyAlignment="1" applyProtection="1">
      <alignment horizontal="left" vertical="top" wrapText="1"/>
      <protection locked="0"/>
    </xf>
    <xf numFmtId="14" fontId="30" fillId="6" borderId="11" xfId="0" applyNumberFormat="1" applyFont="1" applyFill="1" applyBorder="1" applyAlignment="1" applyProtection="1">
      <alignment horizontal="left" vertical="top" wrapText="1"/>
      <protection locked="0"/>
    </xf>
    <xf numFmtId="0" fontId="30" fillId="6" borderId="11" xfId="0" applyNumberFormat="1" applyFont="1" applyFill="1" applyBorder="1" applyAlignment="1" applyProtection="1">
      <alignment horizontal="left" vertical="top" wrapText="1"/>
      <protection locked="0"/>
    </xf>
    <xf numFmtId="49" fontId="25" fillId="0" borderId="0" xfId="0" applyNumberFormat="1" applyFont="1" applyAlignment="1" applyProtection="1">
      <alignment horizontal="left" vertical="center"/>
      <protection hidden="1"/>
    </xf>
    <xf numFmtId="0" fontId="25" fillId="0" borderId="0" xfId="0" applyFont="1" applyAlignment="1" applyProtection="1">
      <alignment horizontal="left" vertical="center"/>
      <protection hidden="1"/>
    </xf>
    <xf numFmtId="0" fontId="25" fillId="0" borderId="0" xfId="0" applyFont="1" applyFill="1" applyAlignment="1" applyProtection="1">
      <alignment horizontal="center" vertical="center"/>
      <protection hidden="1"/>
    </xf>
    <xf numFmtId="0" fontId="25" fillId="0" borderId="1" xfId="0" applyFont="1" applyBorder="1" applyProtection="1">
      <protection hidden="1"/>
    </xf>
    <xf numFmtId="0" fontId="30" fillId="0" borderId="0" xfId="0" applyFont="1" applyBorder="1" applyProtection="1"/>
    <xf numFmtId="0" fontId="25" fillId="0" borderId="0" xfId="0" applyFont="1" applyProtection="1"/>
    <xf numFmtId="0" fontId="43" fillId="0" borderId="0" xfId="0" applyFont="1" applyProtection="1"/>
    <xf numFmtId="0" fontId="30" fillId="0" borderId="0" xfId="0" applyFont="1"/>
    <xf numFmtId="0" fontId="40" fillId="0" borderId="0" xfId="0" applyFont="1" applyFill="1" applyBorder="1" applyProtection="1"/>
    <xf numFmtId="0" fontId="25" fillId="7" borderId="0" xfId="0" applyFont="1" applyFill="1" applyBorder="1" applyProtection="1"/>
    <xf numFmtId="0" fontId="37" fillId="0" borderId="1" xfId="0" applyFont="1" applyBorder="1" applyAlignment="1" applyProtection="1">
      <alignment vertical="center"/>
      <protection hidden="1"/>
    </xf>
    <xf numFmtId="0" fontId="26" fillId="0" borderId="1" xfId="0" applyFont="1" applyBorder="1" applyAlignment="1" applyProtection="1">
      <alignment vertical="top"/>
      <protection hidden="1"/>
    </xf>
    <xf numFmtId="0" fontId="46" fillId="0" borderId="1" xfId="0" applyFont="1" applyBorder="1" applyAlignment="1" applyProtection="1">
      <alignment vertical="top"/>
    </xf>
    <xf numFmtId="0" fontId="46" fillId="0" borderId="1" xfId="0" applyFont="1" applyBorder="1" applyAlignment="1" applyProtection="1">
      <alignment horizontal="center" vertical="top"/>
    </xf>
    <xf numFmtId="0" fontId="54" fillId="0" borderId="1" xfId="0" applyFont="1" applyBorder="1" applyAlignment="1" applyProtection="1">
      <alignment horizontal="left" vertical="center" indent="5"/>
    </xf>
    <xf numFmtId="167" fontId="46" fillId="0" borderId="0" xfId="0" applyNumberFormat="1" applyFont="1" applyBorder="1" applyProtection="1">
      <protection hidden="1"/>
    </xf>
    <xf numFmtId="167" fontId="25" fillId="0" borderId="0" xfId="0" applyNumberFormat="1" applyFont="1" applyBorder="1" applyProtection="1">
      <protection hidden="1"/>
    </xf>
    <xf numFmtId="0" fontId="43" fillId="0" borderId="0" xfId="0" applyFont="1" applyAlignment="1" applyProtection="1">
      <alignment horizontal="left" vertical="top"/>
      <protection hidden="1"/>
    </xf>
    <xf numFmtId="0" fontId="26" fillId="0" borderId="0" xfId="0" applyFont="1" applyBorder="1" applyAlignment="1" applyProtection="1">
      <alignment vertical="top"/>
      <protection hidden="1"/>
    </xf>
    <xf numFmtId="0" fontId="46" fillId="0" borderId="0" xfId="0" applyFont="1" applyBorder="1" applyAlignment="1" applyProtection="1">
      <alignment vertical="top"/>
      <protection hidden="1"/>
    </xf>
    <xf numFmtId="0" fontId="46" fillId="0" borderId="0" xfId="0" applyFont="1" applyBorder="1" applyAlignment="1" applyProtection="1">
      <alignment horizontal="center" vertical="top"/>
      <protection hidden="1"/>
    </xf>
    <xf numFmtId="0" fontId="53" fillId="0" borderId="0" xfId="0" applyFont="1" applyBorder="1" applyAlignment="1" applyProtection="1">
      <alignment horizontal="left" vertical="top"/>
      <protection hidden="1"/>
    </xf>
    <xf numFmtId="0" fontId="29" fillId="0" borderId="0" xfId="0" applyFont="1" applyBorder="1" applyAlignment="1" applyProtection="1">
      <alignment vertical="center"/>
    </xf>
    <xf numFmtId="0" fontId="51" fillId="0" borderId="0" xfId="0" applyFont="1" applyBorder="1" applyAlignment="1" applyProtection="1">
      <alignment vertical="center"/>
    </xf>
    <xf numFmtId="0" fontId="55" fillId="0" borderId="0" xfId="0" applyFont="1"/>
    <xf numFmtId="0" fontId="30" fillId="0" borderId="0" xfId="0" applyFont="1" applyBorder="1" applyAlignment="1" applyProtection="1">
      <alignment vertical="top"/>
    </xf>
    <xf numFmtId="0" fontId="30" fillId="0" borderId="0" xfId="0" applyFont="1" applyBorder="1" applyAlignment="1" applyProtection="1">
      <alignment horizontal="center" vertical="top"/>
    </xf>
    <xf numFmtId="0" fontId="30" fillId="0" borderId="0" xfId="0" applyFont="1" applyBorder="1" applyAlignment="1" applyProtection="1">
      <alignment vertical="top"/>
      <protection hidden="1"/>
    </xf>
    <xf numFmtId="167" fontId="45" fillId="0" borderId="0" xfId="0" applyNumberFormat="1" applyFont="1" applyBorder="1" applyProtection="1"/>
    <xf numFmtId="167" fontId="30" fillId="0" borderId="0" xfId="0" applyNumberFormat="1" applyFont="1" applyBorder="1" applyProtection="1"/>
    <xf numFmtId="0" fontId="43" fillId="0" borderId="0" xfId="0" applyFont="1" applyAlignment="1" applyProtection="1">
      <alignment horizontal="left" vertical="top"/>
    </xf>
    <xf numFmtId="0" fontId="25" fillId="0" borderId="0" xfId="0" applyFont="1" applyAlignment="1" applyProtection="1">
      <alignment horizontal="left" vertical="top"/>
    </xf>
    <xf numFmtId="0" fontId="25" fillId="0" borderId="0" xfId="0" applyFont="1" applyAlignment="1" applyProtection="1">
      <alignment horizontal="center" vertical="top"/>
    </xf>
    <xf numFmtId="167" fontId="43" fillId="0" borderId="0" xfId="0" applyNumberFormat="1" applyFont="1" applyProtection="1"/>
    <xf numFmtId="167" fontId="46" fillId="0" borderId="0" xfId="0" applyNumberFormat="1" applyFont="1" applyProtection="1"/>
    <xf numFmtId="167" fontId="25" fillId="0" borderId="0" xfId="0" applyNumberFormat="1" applyFont="1" applyProtection="1"/>
    <xf numFmtId="0" fontId="41" fillId="0" borderId="0" xfId="0" applyFont="1" applyFill="1" applyBorder="1" applyAlignment="1" applyProtection="1">
      <alignment horizontal="left" vertical="top"/>
    </xf>
    <xf numFmtId="0" fontId="25" fillId="10" borderId="0" xfId="0" applyFont="1" applyFill="1" applyBorder="1" applyAlignment="1" applyProtection="1">
      <alignment horizontal="center" vertical="center"/>
    </xf>
    <xf numFmtId="167" fontId="47" fillId="0" borderId="0" xfId="0" applyNumberFormat="1" applyFont="1" applyFill="1" applyBorder="1" applyProtection="1"/>
    <xf numFmtId="167" fontId="40" fillId="0" borderId="0" xfId="0" applyNumberFormat="1" applyFont="1" applyFill="1" applyBorder="1" applyProtection="1"/>
    <xf numFmtId="0" fontId="43" fillId="7" borderId="0" xfId="0" applyFont="1" applyFill="1" applyBorder="1" applyAlignment="1" applyProtection="1">
      <alignment horizontal="left" vertical="top"/>
    </xf>
    <xf numFmtId="0" fontId="25" fillId="7" borderId="0" xfId="0" applyFont="1" applyFill="1" applyBorder="1" applyAlignment="1" applyProtection="1">
      <alignment horizontal="center" vertical="top"/>
    </xf>
    <xf numFmtId="0" fontId="25" fillId="7" borderId="0" xfId="1" applyFont="1" applyFill="1" applyBorder="1" applyAlignment="1" applyProtection="1">
      <alignment horizontal="left" vertical="top" wrapText="1"/>
    </xf>
    <xf numFmtId="0" fontId="31" fillId="7" borderId="0" xfId="0" applyFont="1" applyFill="1" applyBorder="1" applyAlignment="1" applyProtection="1">
      <alignment horizontal="center" vertical="top"/>
    </xf>
    <xf numFmtId="0" fontId="25" fillId="7" borderId="0" xfId="1" applyFont="1" applyFill="1" applyBorder="1" applyAlignment="1" applyProtection="1">
      <alignment horizontal="center" vertical="top" wrapText="1"/>
    </xf>
    <xf numFmtId="0" fontId="57" fillId="7" borderId="0" xfId="1" applyFont="1" applyFill="1" applyBorder="1" applyAlignment="1" applyProtection="1">
      <alignment horizontal="left" vertical="top" wrapText="1"/>
    </xf>
    <xf numFmtId="0" fontId="57" fillId="7" borderId="0" xfId="1" applyFont="1" applyFill="1" applyBorder="1" applyAlignment="1" applyProtection="1">
      <alignment horizontal="center" vertical="top" wrapText="1"/>
    </xf>
    <xf numFmtId="0" fontId="40" fillId="7" borderId="0" xfId="1" applyFont="1" applyFill="1" applyBorder="1" applyAlignment="1" applyProtection="1">
      <alignment horizontal="center" vertical="top" wrapText="1"/>
    </xf>
    <xf numFmtId="167" fontId="46" fillId="7" borderId="0" xfId="0" applyNumberFormat="1" applyFont="1" applyFill="1" applyBorder="1" applyAlignment="1" applyProtection="1">
      <alignment vertical="top"/>
    </xf>
    <xf numFmtId="167" fontId="25" fillId="7" borderId="0" xfId="0" applyNumberFormat="1" applyFont="1" applyFill="1" applyBorder="1" applyAlignment="1" applyProtection="1">
      <alignment vertical="top"/>
    </xf>
    <xf numFmtId="0" fontId="25" fillId="7" borderId="0" xfId="0" applyFont="1" applyFill="1" applyBorder="1" applyAlignment="1" applyProtection="1">
      <alignment vertical="top"/>
    </xf>
    <xf numFmtId="49" fontId="31" fillId="10" borderId="9" xfId="0" applyNumberFormat="1" applyFont="1" applyFill="1" applyBorder="1" applyAlignment="1" applyProtection="1">
      <alignment horizontal="center" vertical="top"/>
    </xf>
    <xf numFmtId="49" fontId="25" fillId="14" borderId="8" xfId="0" applyNumberFormat="1" applyFont="1" applyFill="1" applyBorder="1" applyAlignment="1" applyProtection="1">
      <alignment horizontal="left" vertical="top" wrapText="1"/>
      <protection locked="0"/>
    </xf>
    <xf numFmtId="49" fontId="25" fillId="11" borderId="8" xfId="0" applyNumberFormat="1" applyFont="1" applyFill="1" applyBorder="1" applyAlignment="1" applyProtection="1">
      <alignment horizontal="left" vertical="top" wrapText="1"/>
      <protection locked="0"/>
    </xf>
    <xf numFmtId="49" fontId="46" fillId="11" borderId="8" xfId="2" applyNumberFormat="1" applyFont="1" applyFill="1" applyBorder="1" applyAlignment="1" applyProtection="1">
      <alignment horizontal="left" vertical="top" wrapText="1"/>
      <protection locked="0"/>
    </xf>
    <xf numFmtId="14" fontId="46" fillId="11" borderId="8" xfId="2" applyNumberFormat="1" applyFont="1" applyFill="1" applyBorder="1" applyAlignment="1" applyProtection="1">
      <alignment horizontal="left" vertical="top" wrapText="1"/>
      <protection locked="0"/>
    </xf>
    <xf numFmtId="167" fontId="43" fillId="0" borderId="0" xfId="0" applyNumberFormat="1" applyFont="1" applyProtection="1">
      <protection hidden="1"/>
    </xf>
    <xf numFmtId="167" fontId="50" fillId="0" borderId="0" xfId="0" applyNumberFormat="1" applyFont="1" applyProtection="1"/>
    <xf numFmtId="0" fontId="43" fillId="7" borderId="0" xfId="0" applyFont="1" applyFill="1" applyBorder="1" applyAlignment="1" applyProtection="1">
      <alignment horizontal="center" vertical="top"/>
      <protection hidden="1"/>
    </xf>
    <xf numFmtId="49" fontId="31" fillId="6" borderId="0" xfId="0" applyNumberFormat="1" applyFont="1" applyFill="1" applyBorder="1" applyAlignment="1" applyProtection="1">
      <alignment horizontal="center" vertical="top"/>
    </xf>
    <xf numFmtId="49" fontId="25" fillId="8" borderId="8" xfId="0" applyNumberFormat="1" applyFont="1" applyFill="1" applyBorder="1" applyAlignment="1" applyProtection="1">
      <alignment horizontal="left" vertical="top" wrapText="1"/>
      <protection locked="0"/>
    </xf>
    <xf numFmtId="49" fontId="25" fillId="3" borderId="8" xfId="0" applyNumberFormat="1" applyFont="1" applyFill="1" applyBorder="1" applyAlignment="1" applyProtection="1">
      <alignment horizontal="left" vertical="top" wrapText="1"/>
      <protection locked="0"/>
    </xf>
    <xf numFmtId="49" fontId="46" fillId="3" borderId="8" xfId="2" applyNumberFormat="1" applyFont="1" applyFill="1" applyBorder="1" applyAlignment="1" applyProtection="1">
      <alignment horizontal="left" vertical="top" wrapText="1"/>
      <protection locked="0"/>
    </xf>
    <xf numFmtId="14" fontId="46" fillId="3" borderId="8" xfId="2" applyNumberFormat="1" applyFont="1" applyFill="1" applyBorder="1" applyAlignment="1" applyProtection="1">
      <alignment horizontal="left" vertical="top" wrapText="1"/>
      <protection locked="0"/>
    </xf>
    <xf numFmtId="49" fontId="31" fillId="10" borderId="0" xfId="0" applyNumberFormat="1" applyFont="1" applyFill="1" applyBorder="1" applyAlignment="1" applyProtection="1">
      <alignment horizontal="center" vertical="top"/>
    </xf>
    <xf numFmtId="49" fontId="31" fillId="10" borderId="0" xfId="0" applyNumberFormat="1" applyFont="1" applyFill="1" applyBorder="1" applyAlignment="1" applyProtection="1">
      <alignment horizontal="center" vertical="center"/>
    </xf>
    <xf numFmtId="49" fontId="46" fillId="11" borderId="8" xfId="2" applyNumberFormat="1" applyFont="1" applyFill="1" applyBorder="1" applyAlignment="1" applyProtection="1">
      <alignment horizontal="left" vertical="center" wrapText="1"/>
      <protection locked="0"/>
    </xf>
    <xf numFmtId="14" fontId="46" fillId="11" borderId="8" xfId="2" applyNumberFormat="1" applyFont="1" applyFill="1" applyBorder="1" applyAlignment="1" applyProtection="1">
      <alignment horizontal="left" vertical="center" wrapText="1"/>
      <protection locked="0"/>
    </xf>
    <xf numFmtId="49" fontId="31" fillId="6" borderId="0" xfId="0" applyNumberFormat="1" applyFont="1" applyFill="1" applyBorder="1" applyAlignment="1" applyProtection="1">
      <alignment horizontal="center" vertical="center"/>
    </xf>
    <xf numFmtId="49" fontId="46" fillId="3" borderId="8" xfId="2" applyNumberFormat="1" applyFont="1" applyFill="1" applyBorder="1" applyAlignment="1" applyProtection="1">
      <alignment horizontal="left" vertical="center" wrapText="1"/>
      <protection locked="0"/>
    </xf>
    <xf numFmtId="14" fontId="46" fillId="3" borderId="8" xfId="2" applyNumberFormat="1" applyFont="1" applyFill="1" applyBorder="1" applyAlignment="1" applyProtection="1">
      <alignment horizontal="left" vertical="center" wrapText="1"/>
      <protection locked="0"/>
    </xf>
    <xf numFmtId="0" fontId="25" fillId="7" borderId="0" xfId="1" applyFont="1" applyFill="1" applyBorder="1" applyAlignment="1" applyProtection="1">
      <alignment horizontal="center" vertical="center" wrapText="1"/>
    </xf>
    <xf numFmtId="0" fontId="43" fillId="0" borderId="0" xfId="0" applyNumberFormat="1" applyFont="1" applyAlignment="1" applyProtection="1">
      <alignment horizontal="center"/>
    </xf>
    <xf numFmtId="167" fontId="46" fillId="7" borderId="0" xfId="0" applyNumberFormat="1" applyFont="1" applyFill="1" applyBorder="1" applyProtection="1"/>
    <xf numFmtId="167" fontId="25" fillId="7" borderId="0" xfId="0" applyNumberFormat="1" applyFont="1" applyFill="1" applyBorder="1" applyProtection="1"/>
    <xf numFmtId="0" fontId="25" fillId="0" borderId="0" xfId="0" applyFont="1" applyAlignment="1" applyProtection="1">
      <alignment horizontal="left"/>
    </xf>
    <xf numFmtId="0" fontId="31" fillId="7" borderId="0" xfId="0" applyFont="1" applyFill="1" applyAlignment="1" applyProtection="1">
      <alignment horizontal="center"/>
    </xf>
    <xf numFmtId="0" fontId="25" fillId="0" borderId="0" xfId="0" applyFont="1" applyAlignment="1" applyProtection="1">
      <alignment horizontal="center"/>
    </xf>
    <xf numFmtId="0" fontId="40" fillId="0" borderId="0" xfId="0" applyFont="1" applyAlignment="1" applyProtection="1">
      <alignment horizontal="center"/>
    </xf>
    <xf numFmtId="0" fontId="50" fillId="0" borderId="0" xfId="0" applyFont="1" applyAlignment="1" applyProtection="1">
      <alignment horizontal="left" vertical="top"/>
    </xf>
    <xf numFmtId="0" fontId="50" fillId="7" borderId="0" xfId="0" applyFont="1" applyFill="1" applyAlignment="1" applyProtection="1">
      <alignment horizontal="center"/>
    </xf>
    <xf numFmtId="0" fontId="50" fillId="0" borderId="0" xfId="0" applyFont="1" applyAlignment="1" applyProtection="1">
      <alignment horizontal="left"/>
    </xf>
    <xf numFmtId="0" fontId="33" fillId="7" borderId="0" xfId="0" applyFont="1" applyFill="1" applyAlignment="1" applyProtection="1">
      <alignment horizontal="center"/>
    </xf>
    <xf numFmtId="0" fontId="50" fillId="0" borderId="0" xfId="0" applyFont="1" applyAlignment="1" applyProtection="1">
      <alignment horizontal="center"/>
    </xf>
    <xf numFmtId="0" fontId="50" fillId="0" borderId="0" xfId="0" applyFont="1" applyAlignment="1" applyProtection="1">
      <alignment horizontal="center" vertical="center"/>
    </xf>
    <xf numFmtId="0" fontId="39" fillId="0" borderId="0" xfId="0" applyFont="1" applyAlignment="1" applyProtection="1">
      <alignment horizontal="center"/>
    </xf>
    <xf numFmtId="0" fontId="50" fillId="0" borderId="0" xfId="0" applyFont="1" applyProtection="1"/>
    <xf numFmtId="0" fontId="50" fillId="7" borderId="0" xfId="0" applyFont="1" applyFill="1" applyAlignment="1" applyProtection="1">
      <alignment horizontal="center" vertical="center"/>
    </xf>
    <xf numFmtId="0" fontId="50" fillId="0" borderId="0" xfId="0" applyFont="1" applyAlignment="1" applyProtection="1">
      <alignment horizontal="left" vertical="center"/>
    </xf>
    <xf numFmtId="0" fontId="39" fillId="0" borderId="0" xfId="0" applyFont="1" applyAlignment="1" applyProtection="1">
      <alignment horizontal="center" vertical="center"/>
    </xf>
    <xf numFmtId="0" fontId="43" fillId="7" borderId="0" xfId="0" applyFont="1" applyFill="1" applyAlignment="1" applyProtection="1">
      <alignment horizontal="center"/>
    </xf>
    <xf numFmtId="0" fontId="48" fillId="7" borderId="0" xfId="0" applyFont="1" applyFill="1" applyAlignment="1" applyProtection="1">
      <alignment horizontal="center"/>
    </xf>
    <xf numFmtId="0" fontId="43" fillId="0" borderId="0" xfId="0" applyFont="1" applyAlignment="1" applyProtection="1">
      <alignment horizontal="left"/>
    </xf>
    <xf numFmtId="0" fontId="43" fillId="0" borderId="0" xfId="0" applyFont="1" applyAlignment="1" applyProtection="1">
      <alignment horizontal="center"/>
    </xf>
    <xf numFmtId="0" fontId="41" fillId="0" borderId="0" xfId="0" applyFont="1" applyAlignment="1" applyProtection="1">
      <alignment horizontal="center"/>
    </xf>
    <xf numFmtId="0" fontId="41" fillId="7" borderId="0" xfId="1" applyNumberFormat="1" applyFont="1" applyFill="1" applyBorder="1" applyAlignment="1" applyProtection="1">
      <alignment horizontal="center" vertical="center" wrapText="1"/>
      <protection hidden="1"/>
    </xf>
    <xf numFmtId="0" fontId="43" fillId="7" borderId="0" xfId="0" applyFont="1" applyFill="1" applyAlignment="1" applyProtection="1">
      <alignment horizontal="center" vertical="top"/>
    </xf>
    <xf numFmtId="0" fontId="43" fillId="0" borderId="0" xfId="0" applyFont="1" applyAlignment="1" applyProtection="1">
      <alignment horizontal="center" vertical="top"/>
    </xf>
    <xf numFmtId="0" fontId="41" fillId="0" borderId="0" xfId="0" applyFont="1" applyAlignment="1" applyProtection="1">
      <alignment horizontal="center" vertical="top"/>
    </xf>
    <xf numFmtId="167" fontId="43" fillId="0" borderId="0" xfId="0" applyNumberFormat="1" applyFont="1" applyAlignment="1" applyProtection="1">
      <alignment horizontal="left"/>
      <protection hidden="1"/>
    </xf>
    <xf numFmtId="0" fontId="43" fillId="0" borderId="0" xfId="0" applyNumberFormat="1" applyFont="1" applyAlignment="1" applyProtection="1">
      <alignment horizontal="left" vertical="top"/>
    </xf>
    <xf numFmtId="0" fontId="43" fillId="7" borderId="0" xfId="0" applyNumberFormat="1" applyFont="1" applyFill="1" applyAlignment="1" applyProtection="1">
      <alignment horizontal="center"/>
    </xf>
    <xf numFmtId="0" fontId="43" fillId="0" borderId="0" xfId="0" applyNumberFormat="1" applyFont="1" applyAlignment="1" applyProtection="1">
      <alignment horizontal="left"/>
      <protection hidden="1"/>
    </xf>
    <xf numFmtId="0" fontId="43" fillId="0" borderId="0" xfId="0" applyNumberFormat="1" applyFont="1" applyAlignment="1" applyProtection="1">
      <alignment horizontal="center" vertical="top"/>
    </xf>
    <xf numFmtId="0" fontId="41" fillId="0" borderId="0" xfId="0" applyNumberFormat="1" applyFont="1" applyAlignment="1" applyProtection="1">
      <alignment horizontal="center" vertical="top"/>
    </xf>
    <xf numFmtId="0" fontId="43" fillId="0" borderId="0" xfId="0" applyNumberFormat="1" applyFont="1" applyProtection="1"/>
    <xf numFmtId="0" fontId="43" fillId="0" borderId="0" xfId="0" applyNumberFormat="1" applyFont="1" applyAlignment="1" applyProtection="1">
      <alignment horizontal="center" vertical="center"/>
      <protection hidden="1"/>
    </xf>
    <xf numFmtId="0" fontId="50" fillId="7" borderId="0" xfId="0" applyFont="1" applyFill="1" applyAlignment="1" applyProtection="1">
      <alignment horizontal="center" vertical="top"/>
    </xf>
    <xf numFmtId="0" fontId="50" fillId="0" borderId="0" xfId="0" applyNumberFormat="1" applyFont="1" applyProtection="1"/>
    <xf numFmtId="0" fontId="33" fillId="7" borderId="0" xfId="0" applyNumberFormat="1" applyFont="1" applyFill="1" applyAlignment="1" applyProtection="1">
      <alignment horizontal="center"/>
    </xf>
    <xf numFmtId="0" fontId="50" fillId="0" borderId="0" xfId="0" applyFont="1" applyAlignment="1" applyProtection="1">
      <alignment horizontal="center" vertical="top"/>
    </xf>
    <xf numFmtId="0" fontId="39" fillId="0" borderId="0" xfId="0" applyFont="1" applyAlignment="1" applyProtection="1">
      <alignment horizontal="center" vertical="top"/>
    </xf>
    <xf numFmtId="0" fontId="25" fillId="7" borderId="0" xfId="0" applyFont="1" applyFill="1" applyAlignment="1" applyProtection="1">
      <alignment horizontal="center" vertical="top"/>
    </xf>
    <xf numFmtId="0" fontId="40" fillId="0" borderId="0" xfId="0" applyFont="1" applyAlignment="1" applyProtection="1">
      <alignment horizontal="center" vertical="top"/>
    </xf>
    <xf numFmtId="0" fontId="43" fillId="0" borderId="0" xfId="0" applyNumberFormat="1" applyFont="1" applyAlignment="1" applyProtection="1">
      <alignment horizontal="left"/>
    </xf>
    <xf numFmtId="0" fontId="41" fillId="15" borderId="0" xfId="0" applyFont="1" applyFill="1" applyBorder="1" applyAlignment="1" applyProtection="1">
      <alignment horizontal="left" vertical="center"/>
    </xf>
    <xf numFmtId="0" fontId="41" fillId="15" borderId="11" xfId="0" applyFont="1" applyFill="1" applyBorder="1" applyAlignment="1" applyProtection="1">
      <alignment horizontal="center" vertical="center"/>
    </xf>
    <xf numFmtId="0" fontId="43" fillId="7" borderId="0" xfId="1" applyNumberFormat="1" applyFont="1" applyFill="1" applyBorder="1" applyAlignment="1" applyProtection="1">
      <alignment vertical="center" wrapText="1"/>
      <protection hidden="1"/>
    </xf>
    <xf numFmtId="0" fontId="58" fillId="7" borderId="0" xfId="1" applyNumberFormat="1" applyFont="1" applyFill="1" applyBorder="1" applyAlignment="1" applyProtection="1">
      <alignment vertical="center" wrapText="1"/>
      <protection hidden="1"/>
    </xf>
    <xf numFmtId="0" fontId="28" fillId="0" borderId="1" xfId="0" applyFont="1" applyBorder="1" applyAlignment="1" applyProtection="1">
      <alignment horizontal="right" vertical="center" indent="1"/>
    </xf>
    <xf numFmtId="0" fontId="50" fillId="0" borderId="0" xfId="0" applyNumberFormat="1" applyFont="1" applyBorder="1" applyProtection="1">
      <protection hidden="1"/>
    </xf>
    <xf numFmtId="0" fontId="59" fillId="0" borderId="0" xfId="0" applyNumberFormat="1" applyFont="1" applyBorder="1" applyProtection="1"/>
    <xf numFmtId="0" fontId="39" fillId="0" borderId="0" xfId="0" applyNumberFormat="1" applyFont="1" applyFill="1" applyBorder="1" applyProtection="1"/>
    <xf numFmtId="0" fontId="50" fillId="7" borderId="0" xfId="0" applyNumberFormat="1" applyFont="1" applyFill="1" applyBorder="1" applyAlignment="1" applyProtection="1">
      <alignment vertical="top"/>
    </xf>
    <xf numFmtId="0" fontId="50" fillId="7" borderId="0" xfId="0" applyNumberFormat="1" applyFont="1" applyFill="1" applyBorder="1" applyProtection="1"/>
    <xf numFmtId="0" fontId="50" fillId="7" borderId="0" xfId="0" applyFont="1" applyFill="1" applyBorder="1" applyAlignment="1" applyProtection="1">
      <alignment horizontal="center" vertical="center"/>
    </xf>
    <xf numFmtId="0" fontId="50" fillId="7" borderId="0" xfId="1" applyFont="1" applyFill="1" applyBorder="1" applyAlignment="1" applyProtection="1">
      <alignment horizontal="left" vertical="center" wrapText="1"/>
    </xf>
    <xf numFmtId="0" fontId="58" fillId="0" borderId="0" xfId="0" applyNumberFormat="1" applyFont="1" applyAlignment="1" applyProtection="1">
      <alignment vertical="center"/>
      <protection hidden="1"/>
    </xf>
    <xf numFmtId="0" fontId="60" fillId="0" borderId="0" xfId="0" applyFont="1" applyBorder="1" applyAlignment="1" applyProtection="1">
      <alignment vertical="center"/>
      <protection hidden="1"/>
    </xf>
    <xf numFmtId="0" fontId="28" fillId="0" borderId="1" xfId="0" applyFont="1" applyBorder="1" applyAlignment="1" applyProtection="1">
      <alignment horizontal="left" vertical="center"/>
    </xf>
    <xf numFmtId="0" fontId="26" fillId="0" borderId="1" xfId="0" applyFont="1" applyBorder="1" applyAlignment="1" applyProtection="1">
      <alignment horizontal="center" vertical="top"/>
      <protection hidden="1"/>
    </xf>
    <xf numFmtId="0" fontId="38" fillId="0" borderId="1" xfId="0" applyFont="1" applyBorder="1" applyAlignment="1" applyProtection="1">
      <alignment horizontal="right" vertical="top"/>
    </xf>
    <xf numFmtId="167" fontId="50" fillId="0" borderId="0" xfId="0" applyNumberFormat="1" applyFont="1" applyBorder="1" applyProtection="1">
      <protection hidden="1"/>
    </xf>
    <xf numFmtId="0" fontId="26" fillId="0" borderId="0" xfId="0" applyFont="1" applyBorder="1" applyAlignment="1" applyProtection="1">
      <alignment horizontal="center" vertical="top"/>
      <protection hidden="1"/>
    </xf>
    <xf numFmtId="0" fontId="52" fillId="0" borderId="0" xfId="0" applyFont="1" applyBorder="1" applyAlignment="1" applyProtection="1">
      <alignment vertical="center"/>
    </xf>
    <xf numFmtId="167" fontId="59" fillId="0" borderId="0" xfId="0" applyNumberFormat="1" applyFont="1" applyBorder="1" applyProtection="1"/>
    <xf numFmtId="0" fontId="61" fillId="7" borderId="0" xfId="0" applyFont="1" applyFill="1" applyBorder="1" applyAlignment="1" applyProtection="1">
      <alignment horizontal="center" vertical="center"/>
    </xf>
    <xf numFmtId="0" fontId="41" fillId="17" borderId="0" xfId="0" applyFont="1" applyFill="1" applyBorder="1" applyAlignment="1" applyProtection="1">
      <alignment horizontal="left" vertical="center"/>
    </xf>
    <xf numFmtId="0" fontId="41" fillId="17" borderId="11" xfId="0" applyFont="1" applyFill="1" applyBorder="1" applyAlignment="1" applyProtection="1">
      <alignment horizontal="left" vertical="center"/>
    </xf>
    <xf numFmtId="0" fontId="41" fillId="17" borderId="11" xfId="0" applyFont="1" applyFill="1" applyBorder="1" applyAlignment="1" applyProtection="1">
      <alignment horizontal="center" vertical="center"/>
    </xf>
    <xf numFmtId="0" fontId="41" fillId="17" borderId="13" xfId="0" applyFont="1" applyFill="1" applyBorder="1" applyAlignment="1" applyProtection="1">
      <alignment horizontal="center" vertical="center"/>
    </xf>
    <xf numFmtId="0" fontId="43" fillId="17" borderId="13" xfId="0" applyFont="1" applyFill="1" applyBorder="1" applyAlignment="1" applyProtection="1">
      <alignment horizontal="center" vertical="center"/>
    </xf>
    <xf numFmtId="0" fontId="43" fillId="17" borderId="12" xfId="0" applyFont="1" applyFill="1" applyBorder="1" applyAlignment="1" applyProtection="1">
      <alignment vertical="center"/>
    </xf>
    <xf numFmtId="0" fontId="43" fillId="15" borderId="13" xfId="0" applyFont="1" applyFill="1" applyBorder="1" applyAlignment="1" applyProtection="1">
      <alignment horizontal="center" vertical="center"/>
    </xf>
    <xf numFmtId="0" fontId="43" fillId="15" borderId="0" xfId="0" applyFont="1" applyFill="1" applyBorder="1" applyAlignment="1" applyProtection="1">
      <alignment horizontal="center" vertical="center"/>
    </xf>
    <xf numFmtId="0" fontId="56" fillId="19" borderId="8" xfId="0" applyFont="1" applyFill="1" applyBorder="1" applyAlignment="1" applyProtection="1">
      <alignment horizontal="center" vertical="center" textRotation="90"/>
    </xf>
    <xf numFmtId="0" fontId="41" fillId="19" borderId="8" xfId="0" applyFont="1" applyFill="1" applyBorder="1" applyAlignment="1" applyProtection="1">
      <alignment horizontal="left" vertical="center"/>
    </xf>
    <xf numFmtId="0" fontId="41" fillId="19" borderId="7" xfId="0" applyFont="1" applyFill="1" applyBorder="1" applyAlignment="1" applyProtection="1">
      <alignment horizontal="center" vertical="center"/>
    </xf>
    <xf numFmtId="167" fontId="39" fillId="0" borderId="0" xfId="0" applyNumberFormat="1" applyFont="1" applyFill="1" applyBorder="1" applyAlignment="1" applyProtection="1">
      <alignment horizontal="left" vertical="center"/>
    </xf>
    <xf numFmtId="0" fontId="43" fillId="7" borderId="0" xfId="0" applyFont="1" applyFill="1" applyBorder="1" applyAlignment="1" applyProtection="1">
      <alignment horizontal="center" vertical="top"/>
    </xf>
    <xf numFmtId="167" fontId="50" fillId="0" borderId="0" xfId="0" applyNumberFormat="1" applyFont="1" applyAlignment="1" applyProtection="1">
      <alignment vertical="top"/>
      <protection hidden="1"/>
    </xf>
    <xf numFmtId="0" fontId="46" fillId="7" borderId="0" xfId="0" applyFont="1" applyFill="1" applyAlignment="1" applyProtection="1">
      <alignment horizontal="center" vertical="top"/>
      <protection locked="0"/>
    </xf>
    <xf numFmtId="0" fontId="62" fillId="9" borderId="10" xfId="0" applyFont="1" applyFill="1" applyBorder="1" applyAlignment="1" applyProtection="1">
      <alignment horizontal="center" vertical="top" wrapText="1"/>
      <protection locked="0" hidden="1"/>
    </xf>
    <xf numFmtId="9" fontId="25" fillId="14" borderId="8" xfId="17" applyFont="1" applyFill="1" applyBorder="1" applyAlignment="1" applyProtection="1">
      <alignment horizontal="center" vertical="top" wrapText="1"/>
      <protection locked="0"/>
    </xf>
    <xf numFmtId="9" fontId="25" fillId="0" borderId="10" xfId="0" applyNumberFormat="1" applyFont="1" applyFill="1" applyBorder="1" applyAlignment="1" applyProtection="1">
      <alignment vertical="top" wrapText="1"/>
    </xf>
    <xf numFmtId="0" fontId="25" fillId="14" borderId="8" xfId="0" applyFont="1" applyFill="1" applyBorder="1" applyAlignment="1" applyProtection="1">
      <alignment horizontal="center" vertical="top" wrapText="1"/>
      <protection hidden="1"/>
    </xf>
    <xf numFmtId="0" fontId="46" fillId="11" borderId="8" xfId="0" applyFont="1" applyFill="1" applyBorder="1" applyAlignment="1" applyProtection="1">
      <alignment horizontal="center" vertical="top" wrapText="1"/>
      <protection locked="0"/>
    </xf>
    <xf numFmtId="0" fontId="25" fillId="11" borderId="8" xfId="0" quotePrefix="1" applyFont="1" applyFill="1" applyBorder="1" applyAlignment="1" applyProtection="1">
      <alignment horizontal="center" vertical="top" wrapText="1"/>
      <protection locked="0"/>
    </xf>
    <xf numFmtId="167" fontId="50" fillId="0" borderId="0" xfId="0" applyNumberFormat="1" applyFont="1" applyProtection="1">
      <protection hidden="1"/>
    </xf>
    <xf numFmtId="0" fontId="63" fillId="9" borderId="6" xfId="0" applyFont="1" applyFill="1" applyBorder="1" applyAlignment="1" applyProtection="1">
      <alignment horizontal="left" vertical="top" wrapText="1"/>
      <protection hidden="1"/>
    </xf>
    <xf numFmtId="0" fontId="43" fillId="7" borderId="0" xfId="0" applyFont="1" applyFill="1" applyAlignment="1" applyProtection="1">
      <alignment horizontal="center" vertical="top"/>
      <protection locked="0"/>
    </xf>
    <xf numFmtId="0" fontId="46" fillId="3" borderId="8" xfId="0" applyFont="1" applyFill="1" applyBorder="1" applyAlignment="1" applyProtection="1">
      <alignment horizontal="center" vertical="top" wrapText="1"/>
      <protection locked="0"/>
    </xf>
    <xf numFmtId="0" fontId="25" fillId="3" borderId="8" xfId="0" quotePrefix="1" applyFont="1" applyFill="1" applyBorder="1" applyAlignment="1" applyProtection="1">
      <alignment horizontal="center" vertical="top" wrapText="1"/>
      <protection locked="0"/>
    </xf>
    <xf numFmtId="0" fontId="43" fillId="7" borderId="0" xfId="0" applyFont="1" applyFill="1" applyAlignment="1" applyProtection="1">
      <alignment horizontal="center" vertical="top"/>
      <protection hidden="1"/>
    </xf>
    <xf numFmtId="0" fontId="63" fillId="5" borderId="6" xfId="0" applyFont="1" applyFill="1" applyBorder="1" applyAlignment="1" applyProtection="1">
      <alignment horizontal="left" vertical="top" wrapText="1"/>
      <protection hidden="1"/>
    </xf>
    <xf numFmtId="9" fontId="25" fillId="14" borderId="8" xfId="0" applyNumberFormat="1" applyFont="1" applyFill="1" applyBorder="1" applyAlignment="1" applyProtection="1">
      <alignment horizontal="center" vertical="top" wrapText="1"/>
    </xf>
    <xf numFmtId="0" fontId="25" fillId="11" borderId="8" xfId="0" quotePrefix="1" applyFont="1" applyFill="1" applyBorder="1" applyAlignment="1" applyProtection="1">
      <alignment horizontal="center" vertical="center" wrapText="1"/>
      <protection locked="0"/>
    </xf>
    <xf numFmtId="0" fontId="25" fillId="8" borderId="8" xfId="0" applyNumberFormat="1" applyFont="1" applyFill="1" applyBorder="1" applyAlignment="1" applyProtection="1">
      <alignment horizontal="center" vertical="center" wrapText="1"/>
      <protection locked="0"/>
    </xf>
    <xf numFmtId="0" fontId="25" fillId="3" borderId="8" xfId="0" quotePrefix="1" applyFont="1" applyFill="1" applyBorder="1" applyAlignment="1" applyProtection="1">
      <alignment horizontal="center" vertical="center" wrapText="1"/>
      <protection locked="0"/>
    </xf>
    <xf numFmtId="0" fontId="43" fillId="7" borderId="0" xfId="0" applyFont="1" applyFill="1" applyBorder="1" applyProtection="1"/>
    <xf numFmtId="0" fontId="50" fillId="7" borderId="0" xfId="1" applyFont="1" applyFill="1" applyBorder="1" applyAlignment="1" applyProtection="1">
      <alignment horizontal="center" vertical="center" wrapText="1"/>
    </xf>
    <xf numFmtId="164" fontId="43" fillId="0" borderId="0" xfId="0" applyNumberFormat="1" applyFont="1" applyAlignment="1" applyProtection="1">
      <alignment horizontal="left"/>
      <protection hidden="1"/>
    </xf>
    <xf numFmtId="0" fontId="41" fillId="0" borderId="0" xfId="0" applyNumberFormat="1" applyFont="1" applyAlignment="1" applyProtection="1">
      <alignment horizontal="center"/>
    </xf>
    <xf numFmtId="9" fontId="43" fillId="0" borderId="0" xfId="0" applyNumberFormat="1" applyFont="1" applyAlignment="1" applyProtection="1">
      <alignment horizontal="left"/>
      <protection hidden="1"/>
    </xf>
    <xf numFmtId="0" fontId="41" fillId="7" borderId="0" xfId="1" applyNumberFormat="1" applyFont="1" applyFill="1" applyBorder="1" applyAlignment="1" applyProtection="1">
      <alignment horizontal="left" vertical="center" wrapText="1"/>
      <protection hidden="1"/>
    </xf>
    <xf numFmtId="0" fontId="25" fillId="0" borderId="3" xfId="9" applyNumberFormat="1" applyFont="1" applyBorder="1" applyAlignment="1" applyProtection="1">
      <alignment horizontal="left" vertical="top" wrapText="1"/>
      <protection hidden="1"/>
    </xf>
    <xf numFmtId="0" fontId="25" fillId="0" borderId="3" xfId="9" applyNumberFormat="1" applyFont="1" applyBorder="1" applyAlignment="1" applyProtection="1">
      <alignment vertical="center" wrapText="1"/>
      <protection hidden="1"/>
    </xf>
    <xf numFmtId="0" fontId="30" fillId="0" borderId="0" xfId="0" applyFont="1" applyAlignment="1">
      <alignment vertical="center"/>
    </xf>
    <xf numFmtId="0" fontId="30" fillId="0" borderId="0" xfId="0" applyFont="1" applyFill="1"/>
    <xf numFmtId="0" fontId="30" fillId="21" borderId="0" xfId="0" applyFont="1" applyFill="1"/>
    <xf numFmtId="0" fontId="49" fillId="0" borderId="0" xfId="0" applyFont="1" applyFill="1" applyAlignment="1" applyProtection="1">
      <alignment horizontal="right" vertical="center"/>
      <protection locked="0"/>
    </xf>
    <xf numFmtId="0" fontId="53" fillId="21" borderId="0" xfId="0" applyFont="1" applyFill="1"/>
    <xf numFmtId="9" fontId="30" fillId="18" borderId="19" xfId="0" applyNumberFormat="1" applyFont="1" applyFill="1" applyBorder="1" applyAlignment="1">
      <alignment horizontal="right" vertical="center"/>
    </xf>
    <xf numFmtId="0" fontId="30" fillId="18" borderId="0" xfId="0" applyFont="1" applyFill="1" applyBorder="1" applyAlignment="1">
      <alignment vertical="center"/>
    </xf>
    <xf numFmtId="0" fontId="30" fillId="18" borderId="19" xfId="0" applyFont="1" applyFill="1" applyBorder="1" applyAlignment="1">
      <alignment horizontal="center" vertical="center"/>
    </xf>
    <xf numFmtId="9" fontId="25" fillId="18" borderId="8" xfId="0" applyNumberFormat="1" applyFont="1" applyFill="1" applyBorder="1" applyAlignment="1" applyProtection="1">
      <alignment vertical="center" wrapText="1"/>
      <protection locked="0"/>
    </xf>
    <xf numFmtId="9" fontId="30" fillId="16" borderId="20" xfId="0" applyNumberFormat="1" applyFont="1" applyFill="1" applyBorder="1" applyAlignment="1">
      <alignment vertical="center"/>
    </xf>
    <xf numFmtId="0" fontId="30" fillId="16" borderId="0" xfId="0" applyFont="1" applyFill="1" applyBorder="1" applyAlignment="1">
      <alignment vertical="center"/>
    </xf>
    <xf numFmtId="0" fontId="30" fillId="16" borderId="19" xfId="0" applyFont="1" applyFill="1" applyBorder="1" applyAlignment="1">
      <alignment horizontal="center" vertical="center"/>
    </xf>
    <xf numFmtId="9" fontId="25" fillId="16" borderId="8" xfId="0" applyNumberFormat="1" applyFont="1" applyFill="1" applyBorder="1" applyAlignment="1" applyProtection="1">
      <alignment vertical="center" wrapText="1"/>
      <protection locked="0"/>
    </xf>
    <xf numFmtId="9" fontId="30" fillId="11" borderId="18" xfId="0" applyNumberFormat="1" applyFont="1" applyFill="1" applyBorder="1" applyAlignment="1">
      <alignment vertical="center"/>
    </xf>
    <xf numFmtId="0" fontId="30" fillId="11" borderId="0" xfId="0" applyFont="1" applyFill="1" applyBorder="1" applyAlignment="1">
      <alignment vertical="center"/>
    </xf>
    <xf numFmtId="0" fontId="30" fillId="11" borderId="19" xfId="0" applyFont="1" applyFill="1" applyBorder="1" applyAlignment="1">
      <alignment horizontal="center" vertical="center"/>
    </xf>
    <xf numFmtId="9" fontId="25" fillId="11" borderId="8" xfId="0" applyNumberFormat="1" applyFont="1" applyFill="1" applyBorder="1" applyAlignment="1" applyProtection="1">
      <alignment vertical="center" wrapText="1"/>
      <protection hidden="1"/>
    </xf>
    <xf numFmtId="0" fontId="30" fillId="6" borderId="0" xfId="0" applyFont="1" applyFill="1" applyAlignment="1"/>
    <xf numFmtId="0" fontId="42" fillId="6" borderId="0" xfId="0" applyFont="1" applyFill="1" applyAlignment="1" applyProtection="1">
      <alignment horizontal="right"/>
      <protection locked="0"/>
    </xf>
    <xf numFmtId="0" fontId="53" fillId="0" borderId="0" xfId="0" applyFont="1"/>
    <xf numFmtId="0" fontId="65" fillId="21" borderId="0" xfId="0" applyFont="1" applyFill="1"/>
    <xf numFmtId="0" fontId="65" fillId="21" borderId="0" xfId="0" applyFont="1" applyFill="1" applyAlignment="1">
      <alignment vertical="top"/>
    </xf>
    <xf numFmtId="1" fontId="25" fillId="14" borderId="8" xfId="0" applyNumberFormat="1" applyFont="1" applyFill="1" applyBorder="1" applyAlignment="1" applyProtection="1">
      <alignment horizontal="center" vertical="top" wrapText="1"/>
      <protection locked="0"/>
    </xf>
    <xf numFmtId="1" fontId="25" fillId="14" borderId="8" xfId="17" applyNumberFormat="1" applyFont="1" applyFill="1" applyBorder="1" applyAlignment="1" applyProtection="1">
      <alignment horizontal="center" vertical="top" wrapText="1"/>
      <protection locked="0"/>
    </xf>
    <xf numFmtId="1" fontId="25" fillId="8" borderId="8" xfId="0" applyNumberFormat="1" applyFont="1" applyFill="1" applyBorder="1" applyAlignment="1" applyProtection="1">
      <alignment horizontal="center" vertical="top" wrapText="1"/>
      <protection locked="0"/>
    </xf>
    <xf numFmtId="0" fontId="64" fillId="17" borderId="0" xfId="0" applyFont="1" applyFill="1" applyBorder="1" applyAlignment="1" applyProtection="1">
      <alignment horizontal="left" vertical="center"/>
    </xf>
    <xf numFmtId="0" fontId="64" fillId="15" borderId="0" xfId="0" applyFont="1" applyFill="1" applyBorder="1" applyAlignment="1" applyProtection="1">
      <alignment horizontal="left" vertical="center"/>
    </xf>
    <xf numFmtId="0" fontId="64" fillId="19" borderId="8" xfId="0" applyFont="1" applyFill="1" applyBorder="1" applyAlignment="1" applyProtection="1">
      <alignment horizontal="left" vertical="center"/>
    </xf>
    <xf numFmtId="49" fontId="25" fillId="9" borderId="27" xfId="0" applyNumberFormat="1" applyFont="1" applyFill="1" applyBorder="1" applyAlignment="1" applyProtection="1">
      <alignment horizontal="left" vertical="top" wrapText="1"/>
      <protection locked="0"/>
    </xf>
    <xf numFmtId="49" fontId="25" fillId="9" borderId="12" xfId="0" applyNumberFormat="1" applyFont="1" applyFill="1" applyBorder="1" applyAlignment="1" applyProtection="1">
      <alignment horizontal="left" vertical="top" wrapText="1"/>
      <protection locked="0"/>
    </xf>
    <xf numFmtId="49" fontId="25" fillId="9" borderId="14" xfId="0" applyNumberFormat="1" applyFont="1" applyFill="1" applyBorder="1" applyAlignment="1" applyProtection="1">
      <alignment horizontal="left" vertical="top" wrapText="1"/>
      <protection locked="0"/>
    </xf>
    <xf numFmtId="49" fontId="25" fillId="5" borderId="27" xfId="0" applyNumberFormat="1" applyFont="1" applyFill="1" applyBorder="1" applyAlignment="1" applyProtection="1">
      <alignment horizontal="left" vertical="top" wrapText="1"/>
      <protection locked="0"/>
    </xf>
    <xf numFmtId="49" fontId="25" fillId="5" borderId="12" xfId="0" applyNumberFormat="1" applyFont="1" applyFill="1" applyBorder="1" applyAlignment="1" applyProtection="1">
      <alignment horizontal="left" vertical="top" wrapText="1"/>
      <protection locked="0"/>
    </xf>
    <xf numFmtId="49" fontId="25" fillId="5" borderId="14" xfId="0" applyNumberFormat="1" applyFont="1" applyFill="1" applyBorder="1" applyAlignment="1" applyProtection="1">
      <alignment horizontal="left" vertical="top" wrapText="1"/>
      <protection locked="0"/>
    </xf>
    <xf numFmtId="0" fontId="31" fillId="10" borderId="8" xfId="0" applyFont="1" applyFill="1" applyBorder="1" applyAlignment="1" applyProtection="1">
      <alignment horizontal="center" vertical="top"/>
    </xf>
    <xf numFmtId="49" fontId="25" fillId="9" borderId="8" xfId="0" applyNumberFormat="1" applyFont="1" applyFill="1" applyBorder="1" applyAlignment="1" applyProtection="1">
      <alignment horizontal="left" vertical="top" wrapText="1"/>
      <protection locked="0"/>
    </xf>
    <xf numFmtId="0" fontId="25" fillId="9" borderId="7" xfId="0" applyNumberFormat="1" applyFont="1" applyFill="1" applyBorder="1" applyAlignment="1" applyProtection="1">
      <alignment horizontal="center" vertical="top" wrapText="1"/>
      <protection locked="0"/>
    </xf>
    <xf numFmtId="0" fontId="25" fillId="9" borderId="7" xfId="0" applyNumberFormat="1" applyFont="1" applyFill="1" applyBorder="1" applyAlignment="1" applyProtection="1">
      <alignment vertical="top"/>
      <protection locked="0"/>
    </xf>
    <xf numFmtId="0" fontId="25" fillId="9" borderId="8" xfId="0" applyNumberFormat="1" applyFont="1" applyFill="1" applyBorder="1" applyAlignment="1" applyProtection="1">
      <alignment horizontal="center" vertical="top" wrapText="1"/>
      <protection locked="0"/>
    </xf>
    <xf numFmtId="9" fontId="25" fillId="0" borderId="10" xfId="0" applyNumberFormat="1" applyFont="1" applyFill="1" applyBorder="1" applyAlignment="1" applyProtection="1">
      <alignment horizontal="center" vertical="top" wrapText="1"/>
    </xf>
    <xf numFmtId="9" fontId="25" fillId="0" borderId="6" xfId="0" applyNumberFormat="1" applyFont="1" applyFill="1" applyBorder="1" applyAlignment="1" applyProtection="1">
      <alignment horizontal="center" vertical="top" wrapText="1"/>
    </xf>
    <xf numFmtId="0" fontId="25" fillId="5" borderId="8" xfId="0" applyNumberFormat="1" applyFont="1" applyFill="1" applyBorder="1" applyAlignment="1" applyProtection="1">
      <alignment horizontal="center" vertical="top" wrapText="1"/>
      <protection locked="0"/>
    </xf>
    <xf numFmtId="0" fontId="25" fillId="9" borderId="8" xfId="0" applyFont="1" applyFill="1" applyBorder="1" applyAlignment="1" applyProtection="1">
      <alignment horizontal="center" vertical="top" wrapText="1"/>
    </xf>
    <xf numFmtId="0" fontId="31" fillId="6" borderId="8" xfId="0" applyFont="1" applyFill="1" applyBorder="1" applyAlignment="1" applyProtection="1">
      <alignment horizontal="center" vertical="top"/>
    </xf>
    <xf numFmtId="14" fontId="44" fillId="0" borderId="18" xfId="15" applyNumberFormat="1" applyFont="1" applyFill="1" applyBorder="1" applyAlignment="1" applyProtection="1">
      <alignment horizontal="right" vertical="center"/>
      <protection hidden="1"/>
    </xf>
    <xf numFmtId="0" fontId="25" fillId="5" borderId="7" xfId="0" applyNumberFormat="1" applyFont="1" applyFill="1" applyBorder="1" applyAlignment="1" applyProtection="1">
      <alignment horizontal="center" vertical="top" wrapText="1"/>
      <protection locked="0"/>
    </xf>
    <xf numFmtId="0" fontId="25" fillId="5" borderId="7" xfId="0" applyNumberFormat="1" applyFont="1" applyFill="1" applyBorder="1" applyAlignment="1" applyProtection="1">
      <alignment vertical="top"/>
      <protection locked="0"/>
    </xf>
    <xf numFmtId="0" fontId="31" fillId="10" borderId="10" xfId="0" applyFont="1" applyFill="1" applyBorder="1" applyAlignment="1" applyProtection="1">
      <alignment horizontal="center" vertical="top"/>
    </xf>
    <xf numFmtId="0" fontId="31" fillId="10" borderId="6" xfId="0" applyFont="1" applyFill="1" applyBorder="1" applyAlignment="1" applyProtection="1">
      <alignment horizontal="center" vertical="top"/>
    </xf>
    <xf numFmtId="49" fontId="25" fillId="9" borderId="10" xfId="0" applyNumberFormat="1" applyFont="1" applyFill="1" applyBorder="1" applyAlignment="1" applyProtection="1">
      <alignment horizontal="left" vertical="top" wrapText="1"/>
      <protection locked="0"/>
    </xf>
    <xf numFmtId="49" fontId="25" fillId="9" borderId="6" xfId="0" applyNumberFormat="1" applyFont="1" applyFill="1" applyBorder="1" applyAlignment="1" applyProtection="1">
      <alignment horizontal="left" vertical="top" wrapText="1"/>
      <protection locked="0"/>
    </xf>
  </cellXfs>
  <cellStyles count="18">
    <cellStyle name="20% - Accent3" xfId="1" builtinId="38"/>
    <cellStyle name="40% - Accent4" xfId="15" builtinId="43"/>
    <cellStyle name="Euro" xfId="12" xr:uid="{00000000-0005-0000-0000-000002000000}"/>
    <cellStyle name="Hyperlink" xfId="2" builtinId="8" customBuiltin="1"/>
    <cellStyle name="Hyperlink 2" xfId="4" xr:uid="{00000000-0005-0000-0000-000003000000}"/>
    <cellStyle name="Hyperlink 3" xfId="7" xr:uid="{00000000-0005-0000-0000-000004000000}"/>
    <cellStyle name="Hyperlink 4" xfId="10" xr:uid="{00000000-0005-0000-0000-000005000000}"/>
    <cellStyle name="Komma 2" xfId="5" xr:uid="{00000000-0005-0000-0000-000006000000}"/>
    <cellStyle name="Normal" xfId="0" builtinId="0"/>
    <cellStyle name="Normal 2" xfId="6" xr:uid="{00000000-0005-0000-0000-000008000000}"/>
    <cellStyle name="Percent" xfId="17" builtinId="5"/>
    <cellStyle name="Prozent 2" xfId="14" xr:uid="{00000000-0005-0000-0000-00000A000000}"/>
    <cellStyle name="Standard 2" xfId="3" xr:uid="{00000000-0005-0000-0000-00000C000000}"/>
    <cellStyle name="Standard 3" xfId="8" xr:uid="{00000000-0005-0000-0000-00000D000000}"/>
    <cellStyle name="Standard 3 2" xfId="9" xr:uid="{00000000-0005-0000-0000-00000E000000}"/>
    <cellStyle name="Standard 4" xfId="11" xr:uid="{00000000-0005-0000-0000-00000F000000}"/>
    <cellStyle name="Standard 5" xfId="16" xr:uid="{00000000-0005-0000-0000-000010000000}"/>
    <cellStyle name="Währung 2" xfId="13" xr:uid="{00000000-0005-0000-0000-000011000000}"/>
  </cellStyles>
  <dxfs count="561">
    <dxf>
      <fill>
        <patternFill>
          <bgColor theme="5" tint="0.59996337778862885"/>
        </patternFill>
      </fill>
    </dxf>
    <dxf>
      <fill>
        <patternFill>
          <bgColor theme="9" tint="0.59996337778862885"/>
        </patternFill>
      </fill>
    </dxf>
    <dxf>
      <fill>
        <patternFill>
          <bgColor theme="6" tint="0.79998168889431442"/>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2" tint="-0.499984740745262"/>
        </patternFill>
      </fill>
    </dxf>
    <dxf>
      <fill>
        <patternFill>
          <bgColor theme="2" tint="-0.24994659260841701"/>
        </patternFill>
      </fill>
    </dxf>
    <dxf>
      <fill>
        <patternFill>
          <bgColor theme="2" tint="-9.9948118533890809E-2"/>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5" tint="0.79998168889431442"/>
        </patternFill>
      </fill>
    </dxf>
    <dxf>
      <fill>
        <patternFill>
          <bgColor rgb="FFFFCC99"/>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5" tint="0.79998168889431442"/>
        </patternFill>
      </fill>
    </dxf>
    <dxf>
      <fill>
        <patternFill>
          <bgColor rgb="FFFFCC99"/>
        </patternFill>
      </fill>
    </dxf>
    <dxf>
      <fill>
        <patternFill>
          <bgColor theme="5" tint="0.79998168889431442"/>
        </patternFill>
      </fill>
    </dxf>
    <dxf>
      <fill>
        <patternFill>
          <bgColor theme="2" tint="-0.499984740745262"/>
        </patternFill>
      </fill>
    </dxf>
    <dxf>
      <fill>
        <patternFill>
          <bgColor theme="2" tint="-0.24994659260841701"/>
        </patternFill>
      </fill>
    </dxf>
    <dxf>
      <fill>
        <patternFill>
          <bgColor theme="2" tint="-9.9948118533890809E-2"/>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s>
  <tableStyles count="0" defaultTableStyle="TableStyleMedium9" defaultPivotStyle="PivotStyleLight16"/>
  <colors>
    <mruColors>
      <color rgb="FF3378CB"/>
      <color rgb="FF4785D1"/>
      <color rgb="FFFFFF00"/>
      <color rgb="FFFFCCCC"/>
      <color rgb="FFFF3300"/>
      <color rgb="FF5183BF"/>
      <color rgb="FF4072AE"/>
      <color rgb="FF3F70AB"/>
      <color rgb="FF4C7FBC"/>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Drop" dropLines="4" dropStyle="combo" dx="16" fmlaLink="' '!$B$4" fmlaRange="' '!$Z$7:$Z$10" noThreeD="1" sel="3" val="0"/>
</file>

<file path=xl/drawings/_rels/drawing1.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hyperlink" Target="#Logo!D6"/><Relationship Id="rId1" Type="http://schemas.openxmlformats.org/officeDocument/2006/relationships/hyperlink" Target="http://www.2imanagement.ch/?id=57&amp;helpdesk&amp;topic=1"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Massnahmen!A1"/><Relationship Id="rId2" Type="http://schemas.openxmlformats.org/officeDocument/2006/relationships/image" Target="../media/image1.emf"/><Relationship Id="rId1" Type="http://schemas.openxmlformats.org/officeDocument/2006/relationships/hyperlink" Target="http://www.2imanagement.ch/?id=57&amp;helpdesk&amp;topic=1"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hyperlink" Target="#Massnahmen!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24</xdr:col>
      <xdr:colOff>133350</xdr:colOff>
      <xdr:row>2</xdr:row>
      <xdr:rowOff>73875</xdr:rowOff>
    </xdr:from>
    <xdr:to>
      <xdr:col>25</xdr:col>
      <xdr:colOff>0</xdr:colOff>
      <xdr:row>2</xdr:row>
      <xdr:rowOff>246675</xdr:rowOff>
    </xdr:to>
    <xdr:grpSp>
      <xdr:nvGrpSpPr>
        <xdr:cNvPr id="85" name="Gruppieren 84">
          <a:hlinkClick xmlns:r="http://schemas.openxmlformats.org/officeDocument/2006/relationships" r:id="rId1" tooltip="Help"/>
          <a:extLst>
            <a:ext uri="{FF2B5EF4-FFF2-40B4-BE49-F238E27FC236}">
              <a16:creationId xmlns:a16="http://schemas.microsoft.com/office/drawing/2014/main" id="{00000000-0008-0000-0100-000055000000}"/>
            </a:ext>
          </a:extLst>
        </xdr:cNvPr>
        <xdr:cNvGrpSpPr/>
      </xdr:nvGrpSpPr>
      <xdr:grpSpPr>
        <a:xfrm>
          <a:off x="20869275" y="645375"/>
          <a:ext cx="195263" cy="172800"/>
          <a:chOff x="8105775" y="571500"/>
          <a:chExt cx="172800" cy="172800"/>
        </a:xfrm>
      </xdr:grpSpPr>
      <xdr:sp macro="" textlink="">
        <xdr:nvSpPr>
          <xdr:cNvPr id="86" name="Rechteck 85">
            <a:extLst>
              <a:ext uri="{FF2B5EF4-FFF2-40B4-BE49-F238E27FC236}">
                <a16:creationId xmlns:a16="http://schemas.microsoft.com/office/drawing/2014/main" id="{00000000-0008-0000-0100-00005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7" name="Textfeld 86">
            <a:extLst>
              <a:ext uri="{FF2B5EF4-FFF2-40B4-BE49-F238E27FC236}">
                <a16:creationId xmlns:a16="http://schemas.microsoft.com/office/drawing/2014/main" id="{00000000-0008-0000-0100-00005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242888</xdr:colOff>
      <xdr:row>117</xdr:row>
      <xdr:rowOff>19050</xdr:rowOff>
    </xdr:from>
    <xdr:to>
      <xdr:col>1</xdr:col>
      <xdr:colOff>17450</xdr:colOff>
      <xdr:row>118</xdr:row>
      <xdr:rowOff>7631</xdr:rowOff>
    </xdr:to>
    <xdr:sp macro="[0]!Strategie_8_aus" textlink="">
      <xdr:nvSpPr>
        <xdr:cNvPr id="40" name="Minus Sign 40">
          <a:extLst>
            <a:ext uri="{FF2B5EF4-FFF2-40B4-BE49-F238E27FC236}">
              <a16:creationId xmlns:a16="http://schemas.microsoft.com/office/drawing/2014/main" id="{00000000-0008-0000-0100-000028000000}"/>
            </a:ext>
          </a:extLst>
        </xdr:cNvPr>
        <xdr:cNvSpPr/>
      </xdr:nvSpPr>
      <xdr:spPr>
        <a:xfrm>
          <a:off x="242888" y="17125950"/>
          <a:ext cx="174612" cy="188606"/>
        </a:xfrm>
        <a:prstGeom prst="mathMinus">
          <a:avLst/>
        </a:prstGeom>
        <a:ln>
          <a:noFill/>
        </a:ln>
        <a:effectLst/>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0</xdr:col>
      <xdr:colOff>38100</xdr:colOff>
      <xdr:row>117</xdr:row>
      <xdr:rowOff>19050</xdr:rowOff>
    </xdr:from>
    <xdr:to>
      <xdr:col>0</xdr:col>
      <xdr:colOff>206362</xdr:colOff>
      <xdr:row>118</xdr:row>
      <xdr:rowOff>6631</xdr:rowOff>
    </xdr:to>
    <xdr:sp macro="[0]!Strategie_8_ein" textlink="">
      <xdr:nvSpPr>
        <xdr:cNvPr id="43" name="Plus Sign 41">
          <a:extLst>
            <a:ext uri="{FF2B5EF4-FFF2-40B4-BE49-F238E27FC236}">
              <a16:creationId xmlns:a16="http://schemas.microsoft.com/office/drawing/2014/main" id="{00000000-0008-0000-0100-00002B000000}"/>
            </a:ext>
          </a:extLst>
        </xdr:cNvPr>
        <xdr:cNvSpPr/>
      </xdr:nvSpPr>
      <xdr:spPr>
        <a:xfrm>
          <a:off x="38100" y="17125950"/>
          <a:ext cx="168262" cy="187606"/>
        </a:xfrm>
        <a:prstGeom prst="mathPlus">
          <a:avLst/>
        </a:prstGeom>
        <a:ln>
          <a:noFill/>
        </a:ln>
        <a:effectLst/>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lt1"/>
            </a:solidFill>
            <a:latin typeface="+mn-lt"/>
            <a:ea typeface="+mn-ea"/>
            <a:cs typeface="+mn-cs"/>
          </a:endParaRPr>
        </a:p>
      </xdr:txBody>
    </xdr:sp>
    <xdr:clientData fPrintsWithSheet="0"/>
  </xdr:twoCellAnchor>
  <mc:AlternateContent xmlns:mc="http://schemas.openxmlformats.org/markup-compatibility/2006">
    <mc:Choice xmlns:a14="http://schemas.microsoft.com/office/drawing/2010/main" Requires="a14">
      <xdr:twoCellAnchor editAs="oneCell">
        <xdr:from>
          <xdr:col>21</xdr:col>
          <xdr:colOff>209537</xdr:colOff>
          <xdr:row>0</xdr:row>
          <xdr:rowOff>19050</xdr:rowOff>
        </xdr:from>
        <xdr:to>
          <xdr:col>25</xdr:col>
          <xdr:colOff>9511</xdr:colOff>
          <xdr:row>0</xdr:row>
          <xdr:rowOff>552450</xdr:rowOff>
        </xdr:to>
        <xdr:pic>
          <xdr:nvPicPr>
            <xdr:cNvPr id="44" name="Grafik 45">
              <a:hlinkClick xmlns:r="http://schemas.openxmlformats.org/officeDocument/2006/relationships" r:id="rId2" tooltip="Logo"/>
              <a:extLst>
                <a:ext uri="{FF2B5EF4-FFF2-40B4-BE49-F238E27FC236}">
                  <a16:creationId xmlns:a16="http://schemas.microsoft.com/office/drawing/2014/main" id="{00000000-0008-0000-0100-00002C000000}"/>
                </a:ext>
              </a:extLst>
            </xdr:cNvPr>
            <xdr:cNvPicPr>
              <a:picLocks noChangeAspect="1" noChangeArrowheads="1"/>
              <a:extLst>
                <a:ext uri="{84589F7E-364E-4C9E-8A38-B11213B215E9}">
                  <a14:cameraTool cellRange="Logo!$D$6" spid="_x0000_s11057"/>
                </a:ext>
              </a:extLst>
            </xdr:cNvPicPr>
          </xdr:nvPicPr>
          <xdr:blipFill>
            <a:blip xmlns:r="http://schemas.openxmlformats.org/officeDocument/2006/relationships" r:embed="rId3"/>
            <a:srcRect/>
            <a:stretch>
              <a:fillRect/>
            </a:stretch>
          </xdr:blipFill>
          <xdr:spPr bwMode="auto">
            <a:xfrm>
              <a:off x="18745187" y="19050"/>
              <a:ext cx="2328862" cy="533400"/>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285750</xdr:colOff>
          <xdr:row>2</xdr:row>
          <xdr:rowOff>90488</xdr:rowOff>
        </xdr:from>
        <xdr:to>
          <xdr:col>23</xdr:col>
          <xdr:colOff>500063</xdr:colOff>
          <xdr:row>2</xdr:row>
          <xdr:rowOff>242888</xdr:rowOff>
        </xdr:to>
        <xdr:sp macro="" textlink="">
          <xdr:nvSpPr>
            <xdr:cNvPr id="11050" name="Drop Down 88" hidden="1">
              <a:extLst>
                <a:ext uri="{63B3BB69-23CF-44E3-9099-C40C66FF867C}">
                  <a14:compatExt spid="_x0000_s11050"/>
                </a:ext>
                <a:ext uri="{FF2B5EF4-FFF2-40B4-BE49-F238E27FC236}">
                  <a16:creationId xmlns:a16="http://schemas.microsoft.com/office/drawing/2014/main" id="{00000000-0008-0000-0100-00002A2B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6</xdr:col>
      <xdr:colOff>1781175</xdr:colOff>
      <xdr:row>2</xdr:row>
      <xdr:rowOff>0</xdr:rowOff>
    </xdr:from>
    <xdr:to>
      <xdr:col>6</xdr:col>
      <xdr:colOff>1953975</xdr:colOff>
      <xdr:row>3</xdr:row>
      <xdr:rowOff>102950</xdr:rowOff>
    </xdr:to>
    <xdr:grpSp>
      <xdr:nvGrpSpPr>
        <xdr:cNvPr id="2" name="Gruppieren 1">
          <a:hlinkClick xmlns:r="http://schemas.openxmlformats.org/officeDocument/2006/relationships" r:id="rId1" tooltip="Help"/>
          <a:extLst>
            <a:ext uri="{FF2B5EF4-FFF2-40B4-BE49-F238E27FC236}">
              <a16:creationId xmlns:a16="http://schemas.microsoft.com/office/drawing/2014/main" id="{00000000-0008-0000-0200-000002000000}"/>
            </a:ext>
          </a:extLst>
        </xdr:cNvPr>
        <xdr:cNvGrpSpPr/>
      </xdr:nvGrpSpPr>
      <xdr:grpSpPr>
        <a:xfrm>
          <a:off x="13382625" y="638175"/>
          <a:ext cx="172800" cy="169625"/>
          <a:chOff x="8105775" y="571500"/>
          <a:chExt cx="172800" cy="172800"/>
        </a:xfrm>
      </xdr:grpSpPr>
      <xdr:sp macro="" textlink="">
        <xdr:nvSpPr>
          <xdr:cNvPr id="3" name="Rechteck 2">
            <a:extLst>
              <a:ext uri="{FF2B5EF4-FFF2-40B4-BE49-F238E27FC236}">
                <a16:creationId xmlns:a16="http://schemas.microsoft.com/office/drawing/2014/main" id="{00000000-0008-0000-02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02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1104900</xdr:colOff>
          <xdr:row>0</xdr:row>
          <xdr:rowOff>28575</xdr:rowOff>
        </xdr:from>
        <xdr:to>
          <xdr:col>6</xdr:col>
          <xdr:colOff>2000250</xdr:colOff>
          <xdr:row>0</xdr:row>
          <xdr:rowOff>561975</xdr:rowOff>
        </xdr:to>
        <xdr:pic>
          <xdr:nvPicPr>
            <xdr:cNvPr id="11" name="Grafik 10">
              <a:extLst>
                <a:ext uri="{FF2B5EF4-FFF2-40B4-BE49-F238E27FC236}">
                  <a16:creationId xmlns:a16="http://schemas.microsoft.com/office/drawing/2014/main" id="{00000000-0008-0000-0200-00000B000000}"/>
                </a:ext>
              </a:extLst>
            </xdr:cNvPr>
            <xdr:cNvPicPr>
              <a:picLocks noChangeAspect="1" noChangeArrowheads="1"/>
              <a:extLst>
                <a:ext uri="{84589F7E-364E-4C9E-8A38-B11213B215E9}">
                  <a14:cameraTool cellRange="Logo!$D$6" spid="_x0000_s259224"/>
                </a:ext>
              </a:extLst>
            </xdr:cNvPicPr>
          </xdr:nvPicPr>
          <xdr:blipFill>
            <a:blip xmlns:r="http://schemas.openxmlformats.org/officeDocument/2006/relationships" r:embed="rId2"/>
            <a:srcRect/>
            <a:stretch>
              <a:fillRect/>
            </a:stretch>
          </xdr:blipFill>
          <xdr:spPr bwMode="auto">
            <a:xfrm>
              <a:off x="10668000" y="28575"/>
              <a:ext cx="2171700" cy="533400"/>
            </a:xfrm>
            <a:prstGeom prst="rect">
              <a:avLst/>
            </a:prstGeom>
            <a:solidFill>
              <a:schemeClr val="bg1"/>
            </a:solidFill>
            <a:ln w="9525">
              <a:noFill/>
              <a:miter lim="800000"/>
              <a:headEnd/>
              <a:tailEnd/>
            </a:ln>
          </xdr:spPr>
        </xdr:pic>
        <xdr:clientData/>
      </xdr:twoCellAnchor>
    </mc:Choice>
    <mc:Fallback/>
  </mc:AlternateContent>
  <xdr:twoCellAnchor editAs="absolute">
    <xdr:from>
      <xdr:col>6</xdr:col>
      <xdr:colOff>1271592</xdr:colOff>
      <xdr:row>2</xdr:row>
      <xdr:rowOff>4761</xdr:rowOff>
    </xdr:from>
    <xdr:to>
      <xdr:col>6</xdr:col>
      <xdr:colOff>1461259</xdr:colOff>
      <xdr:row>3</xdr:row>
      <xdr:rowOff>118086</xdr:rowOff>
    </xdr:to>
    <xdr:sp macro="[0]!Register_ein" textlink="">
      <xdr:nvSpPr>
        <xdr:cNvPr id="12" name="Rechteck 78">
          <a:extLst>
            <a:ext uri="{FF2B5EF4-FFF2-40B4-BE49-F238E27FC236}">
              <a16:creationId xmlns:a16="http://schemas.microsoft.com/office/drawing/2014/main" id="{00000000-0008-0000-0200-00000C000000}"/>
            </a:ext>
          </a:extLst>
        </xdr:cNvPr>
        <xdr:cNvSpPr>
          <a:spLocks noChangeAspect="1"/>
        </xdr:cNvSpPr>
      </xdr:nvSpPr>
      <xdr:spPr>
        <a:xfrm>
          <a:off x="12111042" y="642936"/>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absolute">
    <xdr:from>
      <xdr:col>6</xdr:col>
      <xdr:colOff>1491619</xdr:colOff>
      <xdr:row>2</xdr:row>
      <xdr:rowOff>4761</xdr:rowOff>
    </xdr:from>
    <xdr:to>
      <xdr:col>6</xdr:col>
      <xdr:colOff>1670809</xdr:colOff>
      <xdr:row>3</xdr:row>
      <xdr:rowOff>118086</xdr:rowOff>
    </xdr:to>
    <xdr:sp macro="[0]!Register_aus" textlink="">
      <xdr:nvSpPr>
        <xdr:cNvPr id="13" name="Rechteck 84">
          <a:extLst>
            <a:ext uri="{FF2B5EF4-FFF2-40B4-BE49-F238E27FC236}">
              <a16:creationId xmlns:a16="http://schemas.microsoft.com/office/drawing/2014/main" id="{00000000-0008-0000-0200-00000D000000}"/>
            </a:ext>
          </a:extLst>
        </xdr:cNvPr>
        <xdr:cNvSpPr>
          <a:spLocks noChangeAspect="1"/>
        </xdr:cNvSpPr>
      </xdr:nvSpPr>
      <xdr:spPr>
        <a:xfrm>
          <a:off x="12331069" y="642936"/>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oneCell">
    <xdr:from>
      <xdr:col>0</xdr:col>
      <xdr:colOff>47625</xdr:colOff>
      <xdr:row>0</xdr:row>
      <xdr:rowOff>152400</xdr:rowOff>
    </xdr:from>
    <xdr:to>
      <xdr:col>0</xdr:col>
      <xdr:colOff>353625</xdr:colOff>
      <xdr:row>0</xdr:row>
      <xdr:rowOff>457201</xdr:rowOff>
    </xdr:to>
    <xdr:grpSp>
      <xdr:nvGrpSpPr>
        <xdr:cNvPr id="20" name="Gruppieren 19">
          <a:hlinkClick xmlns:r="http://schemas.openxmlformats.org/officeDocument/2006/relationships" r:id="rId3"/>
          <a:extLst>
            <a:ext uri="{FF2B5EF4-FFF2-40B4-BE49-F238E27FC236}">
              <a16:creationId xmlns:a16="http://schemas.microsoft.com/office/drawing/2014/main" id="{00000000-0008-0000-0200-000014000000}"/>
            </a:ext>
          </a:extLst>
        </xdr:cNvPr>
        <xdr:cNvGrpSpPr>
          <a:grpSpLocks noChangeAspect="1"/>
        </xdr:cNvGrpSpPr>
      </xdr:nvGrpSpPr>
      <xdr:grpSpPr>
        <a:xfrm>
          <a:off x="47625" y="152400"/>
          <a:ext cx="306000" cy="304801"/>
          <a:chOff x="9191625" y="3009900"/>
          <a:chExt cx="324000" cy="325465"/>
        </a:xfrm>
      </xdr:grpSpPr>
      <xdr:sp macro="" textlink="">
        <xdr:nvSpPr>
          <xdr:cNvPr id="21" name="Rechteck 20">
            <a:extLst>
              <a:ext uri="{FF2B5EF4-FFF2-40B4-BE49-F238E27FC236}">
                <a16:creationId xmlns:a16="http://schemas.microsoft.com/office/drawing/2014/main" id="{00000000-0008-0000-0200-000015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links 42">
            <a:extLst>
              <a:ext uri="{FF2B5EF4-FFF2-40B4-BE49-F238E27FC236}">
                <a16:creationId xmlns:a16="http://schemas.microsoft.com/office/drawing/2014/main" id="{00000000-0008-0000-0200-000016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61912</xdr:colOff>
      <xdr:row>5</xdr:row>
      <xdr:rowOff>323850</xdr:rowOff>
    </xdr:from>
    <xdr:ext cx="2689575" cy="450893"/>
    <mc:AlternateContent xmlns:mc="http://schemas.openxmlformats.org/markup-compatibility/2006" xmlns:a14="http://schemas.microsoft.com/office/drawing/2010/main">
      <mc:Choice Requires="a14">
        <xdr:sp macro="" textlink="" fLocksText="0">
          <xdr:nvSpPr>
            <xdr:cNvPr id="23" name="Textfeld 22">
              <a:extLst>
                <a:ext uri="{FF2B5EF4-FFF2-40B4-BE49-F238E27FC236}">
                  <a16:creationId xmlns:a16="http://schemas.microsoft.com/office/drawing/2014/main" id="{00000000-0008-0000-0200-000017000000}"/>
                </a:ext>
              </a:extLst>
            </xdr:cNvPr>
            <xdr:cNvSpPr txBox="1"/>
          </xdr:nvSpPr>
          <xdr:spPr>
            <a:xfrm>
              <a:off x="5172075" y="1704975"/>
              <a:ext cx="2689575" cy="4508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f>
                      <m:fPr>
                        <m:ctrlPr>
                          <a:rPr lang="de-CH" sz="1100" i="1">
                            <a:latin typeface="Cambria Math" panose="02040503050406030204" pitchFamily="18" charset="0"/>
                          </a:rPr>
                        </m:ctrlPr>
                      </m:fPr>
                      <m:num>
                        <m:r>
                          <a:rPr lang="de-CH" sz="1100" b="0" i="1">
                            <a:latin typeface="Cambria Math"/>
                          </a:rPr>
                          <m:t>𝐴𝑏𝑠𝑎𝑡𝑧</m:t>
                        </m:r>
                        <m:r>
                          <a:rPr lang="de-CH" sz="1100" b="0" i="1">
                            <a:latin typeface="Cambria Math"/>
                          </a:rPr>
                          <m:t> </m:t>
                        </m:r>
                        <m:d>
                          <m:dPr>
                            <m:ctrlPr>
                              <a:rPr lang="de-CH" sz="1100" b="0" i="1">
                                <a:latin typeface="Cambria Math" panose="02040503050406030204" pitchFamily="18" charset="0"/>
                              </a:rPr>
                            </m:ctrlPr>
                          </m:dPr>
                          <m:e>
                            <m:r>
                              <a:rPr lang="de-CH" sz="1100" b="0" i="1">
                                <a:latin typeface="Cambria Math"/>
                              </a:rPr>
                              <m:t>𝑛𝑒𝑢</m:t>
                            </m:r>
                          </m:e>
                        </m:d>
                        <m:r>
                          <a:rPr lang="de-CH" sz="1100" b="0" i="1">
                            <a:latin typeface="Cambria Math"/>
                          </a:rPr>
                          <m:t>−</m:t>
                        </m:r>
                        <m:r>
                          <a:rPr lang="de-CH" sz="1100" b="0" i="1">
                            <a:latin typeface="Cambria Math"/>
                          </a:rPr>
                          <m:t>𝐴𝑏𝑠𝑎𝑡𝑧</m:t>
                        </m:r>
                        <m:r>
                          <a:rPr lang="de-CH" sz="1100" b="0" i="1">
                            <a:latin typeface="Cambria Math"/>
                          </a:rPr>
                          <m:t> (</m:t>
                        </m:r>
                        <m:r>
                          <a:rPr lang="de-CH" sz="1100" b="0" i="1">
                            <a:latin typeface="Cambria Math"/>
                          </a:rPr>
                          <m:t>𝑎𝑙𝑡</m:t>
                        </m:r>
                        <m:r>
                          <a:rPr lang="de-CH" sz="1100" b="0" i="1">
                            <a:latin typeface="Cambria Math"/>
                          </a:rPr>
                          <m:t>)</m:t>
                        </m:r>
                      </m:num>
                      <m:den>
                        <m:r>
                          <a:rPr lang="de-CH" sz="1100" b="0" i="1">
                            <a:latin typeface="Cambria Math"/>
                          </a:rPr>
                          <m:t>𝐴𝑏𝑠𝑎𝑡𝑧</m:t>
                        </m:r>
                        <m:r>
                          <a:rPr lang="de-CH" sz="1100" b="0" i="1">
                            <a:latin typeface="Cambria Math"/>
                          </a:rPr>
                          <m:t> (</m:t>
                        </m:r>
                        <m:r>
                          <a:rPr lang="de-CH" sz="1100" b="0" i="1">
                            <a:latin typeface="Cambria Math"/>
                          </a:rPr>
                          <m:t>𝑎𝑙𝑡</m:t>
                        </m:r>
                        <m:r>
                          <a:rPr lang="de-CH" sz="1100" b="0" i="1">
                            <a:latin typeface="Cambria Math"/>
                          </a:rPr>
                          <m:t>)</m:t>
                        </m:r>
                      </m:den>
                    </m:f>
                    <m:r>
                      <a:rPr lang="de-CH" sz="1100" b="0" i="1">
                        <a:latin typeface="Cambria Math"/>
                      </a:rPr>
                      <m:t>∗100%</m:t>
                    </m:r>
                  </m:oMath>
                </m:oMathPara>
              </a14:m>
              <a:endParaRPr lang="de-CH" sz="1100"/>
            </a:p>
          </xdr:txBody>
        </xdr:sp>
      </mc:Choice>
      <mc:Fallback xmlns="">
        <xdr:sp macro="" textlink="" fLocksText="0">
          <xdr:nvSpPr>
            <xdr:cNvPr id="23" name="Textfeld 22">
              <a:extLst>
                <a:ext uri="{FF2B5EF4-FFF2-40B4-BE49-F238E27FC236}">
                  <a16:creationId xmlns:a16="http://schemas.microsoft.com/office/drawing/2014/main" id="{00000000-0008-0000-1300-000017000000}"/>
                </a:ext>
              </a:extLst>
            </xdr:cNvPr>
            <xdr:cNvSpPr txBox="1"/>
          </xdr:nvSpPr>
          <xdr:spPr>
            <a:xfrm>
              <a:off x="5172075" y="1704975"/>
              <a:ext cx="2689575" cy="4508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de-CH" sz="1100" i="0">
                  <a:latin typeface="Cambria Math" panose="02040503050406030204" pitchFamily="18" charset="0"/>
                </a:rPr>
                <a:t>(</a:t>
              </a:r>
              <a:r>
                <a:rPr lang="de-CH" sz="1100" b="0" i="0">
                  <a:latin typeface="Cambria Math"/>
                </a:rPr>
                <a:t>𝐴𝑏𝑠𝑎𝑡𝑧 </a:t>
              </a:r>
              <a:r>
                <a:rPr lang="de-CH" sz="1100" b="0" i="0">
                  <a:latin typeface="Cambria Math" panose="02040503050406030204" pitchFamily="18" charset="0"/>
                </a:rPr>
                <a:t>(</a:t>
              </a:r>
              <a:r>
                <a:rPr lang="de-CH" sz="1100" b="0" i="0">
                  <a:latin typeface="Cambria Math"/>
                </a:rPr>
                <a:t>𝑛𝑒𝑢</a:t>
              </a:r>
              <a:r>
                <a:rPr lang="de-CH" sz="1100" b="0" i="0">
                  <a:latin typeface="Cambria Math" panose="02040503050406030204" pitchFamily="18" charset="0"/>
                </a:rPr>
                <a:t>)</a:t>
              </a:r>
              <a:r>
                <a:rPr lang="de-CH" sz="1100" b="0" i="0">
                  <a:latin typeface="Cambria Math"/>
                </a:rPr>
                <a:t>−𝐴𝑏𝑠𝑎𝑡𝑧 (𝑎𝑙𝑡)</a:t>
              </a:r>
              <a:r>
                <a:rPr lang="de-CH" sz="1100" b="0" i="0">
                  <a:latin typeface="Cambria Math" panose="02040503050406030204" pitchFamily="18" charset="0"/>
                </a:rPr>
                <a:t>)/(</a:t>
              </a:r>
              <a:r>
                <a:rPr lang="de-CH" sz="1100" b="0" i="0">
                  <a:latin typeface="Cambria Math"/>
                </a:rPr>
                <a:t>𝐴𝑏𝑠𝑎𝑡𝑧 (𝑎𝑙𝑡)</a:t>
              </a:r>
              <a:r>
                <a:rPr lang="de-CH" sz="1100" b="0" i="0">
                  <a:latin typeface="Cambria Math" panose="02040503050406030204" pitchFamily="18" charset="0"/>
                </a:rPr>
                <a:t>)</a:t>
              </a:r>
              <a:r>
                <a:rPr lang="de-CH" sz="1100" b="0" i="0">
                  <a:latin typeface="Cambria Math"/>
                </a:rPr>
                <a:t>∗100%</a:t>
              </a:r>
              <a:endParaRPr lang="de-CH" sz="1100"/>
            </a:p>
          </xdr:txBody>
        </xdr:sp>
      </mc:Fallback>
    </mc:AlternateContent>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0300-000002000000}"/>
            </a:ext>
          </a:extLst>
        </xdr:cNvPr>
        <xdr:cNvGrpSpPr/>
      </xdr:nvGrpSpPr>
      <xdr:grpSpPr>
        <a:xfrm>
          <a:off x="95250" y="104775"/>
          <a:ext cx="324000" cy="306415"/>
          <a:chOff x="12729063" y="1298331"/>
          <a:chExt cx="324000" cy="323267"/>
        </a:xfrm>
      </xdr:grpSpPr>
      <xdr:sp macro="" textlink="">
        <xdr:nvSpPr>
          <xdr:cNvPr id="3" name="Rechteck 2">
            <a:extLst>
              <a:ext uri="{FF2B5EF4-FFF2-40B4-BE49-F238E27FC236}">
                <a16:creationId xmlns:a16="http://schemas.microsoft.com/office/drawing/2014/main" id="{00000000-0008-0000-03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1014417</xdr:colOff>
      <xdr:row>5</xdr:row>
      <xdr:rowOff>147638</xdr:rowOff>
    </xdr:from>
    <xdr:to>
      <xdr:col>3</xdr:col>
      <xdr:colOff>2295446</xdr:colOff>
      <xdr:row>5</xdr:row>
      <xdr:rowOff>397286</xdr:rowOff>
    </xdr:to>
    <xdr:pic>
      <xdr:nvPicPr>
        <xdr:cNvPr id="5" name="Grafik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00342" y="995363"/>
          <a:ext cx="1281029" cy="249648"/>
        </a:xfrm>
        <a:prstGeom prst="rect">
          <a:avLst/>
        </a:prstGeom>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E224"/>
  <sheetViews>
    <sheetView topLeftCell="A25" zoomScaleNormal="100" workbookViewId="0">
      <selection activeCell="F48" sqref="F48"/>
    </sheetView>
  </sheetViews>
  <sheetFormatPr defaultColWidth="11.3984375" defaultRowHeight="14.25" x14ac:dyDescent="0.45"/>
  <cols>
    <col min="1" max="1" width="45.59765625" style="77" customWidth="1"/>
    <col min="2" max="2" width="0.73046875" style="49" customWidth="1"/>
    <col min="3" max="3" width="48.59765625" style="8" customWidth="1"/>
    <col min="4" max="4" width="45.59765625" style="8" customWidth="1"/>
    <col min="5" max="6" width="48.59765625" style="8" customWidth="1"/>
    <col min="7" max="7" width="0.1328125" style="9" customWidth="1"/>
    <col min="8" max="8" width="11.3984375" style="8" customWidth="1"/>
    <col min="9" max="10" width="11.3984375" style="9" customWidth="1"/>
    <col min="11" max="23" width="11.3984375" style="8"/>
    <col min="24" max="25" width="11.3984375" style="88"/>
    <col min="26" max="26" width="14.59765625" style="85" hidden="1" customWidth="1"/>
    <col min="27" max="31" width="11.3984375" style="88"/>
    <col min="32" max="256" width="11.3984375" style="8"/>
    <col min="257" max="257" width="41.59765625" style="8" customWidth="1"/>
    <col min="258" max="258" width="12.86328125" style="8" customWidth="1"/>
    <col min="259" max="263" width="34" style="8" customWidth="1"/>
    <col min="264" max="512" width="11.3984375" style="8"/>
    <col min="513" max="513" width="41.59765625" style="8" customWidth="1"/>
    <col min="514" max="514" width="12.86328125" style="8" customWidth="1"/>
    <col min="515" max="519" width="34" style="8" customWidth="1"/>
    <col min="520" max="768" width="11.3984375" style="8"/>
    <col min="769" max="769" width="41.59765625" style="8" customWidth="1"/>
    <col min="770" max="770" width="12.86328125" style="8" customWidth="1"/>
    <col min="771" max="775" width="34" style="8" customWidth="1"/>
    <col min="776" max="1024" width="11.3984375" style="8"/>
    <col min="1025" max="1025" width="41.59765625" style="8" customWidth="1"/>
    <col min="1026" max="1026" width="12.86328125" style="8" customWidth="1"/>
    <col min="1027" max="1031" width="34" style="8" customWidth="1"/>
    <col min="1032" max="1280" width="11.3984375" style="8"/>
    <col min="1281" max="1281" width="41.59765625" style="8" customWidth="1"/>
    <col min="1282" max="1282" width="12.86328125" style="8" customWidth="1"/>
    <col min="1283" max="1287" width="34" style="8" customWidth="1"/>
    <col min="1288" max="1536" width="11.3984375" style="8"/>
    <col min="1537" max="1537" width="41.59765625" style="8" customWidth="1"/>
    <col min="1538" max="1538" width="12.86328125" style="8" customWidth="1"/>
    <col min="1539" max="1543" width="34" style="8" customWidth="1"/>
    <col min="1544" max="1792" width="11.3984375" style="8"/>
    <col min="1793" max="1793" width="41.59765625" style="8" customWidth="1"/>
    <col min="1794" max="1794" width="12.86328125" style="8" customWidth="1"/>
    <col min="1795" max="1799" width="34" style="8" customWidth="1"/>
    <col min="1800" max="2048" width="11.3984375" style="8"/>
    <col min="2049" max="2049" width="41.59765625" style="8" customWidth="1"/>
    <col min="2050" max="2050" width="12.86328125" style="8" customWidth="1"/>
    <col min="2051" max="2055" width="34" style="8" customWidth="1"/>
    <col min="2056" max="2304" width="11.3984375" style="8"/>
    <col min="2305" max="2305" width="41.59765625" style="8" customWidth="1"/>
    <col min="2306" max="2306" width="12.86328125" style="8" customWidth="1"/>
    <col min="2307" max="2311" width="34" style="8" customWidth="1"/>
    <col min="2312" max="2560" width="11.3984375" style="8"/>
    <col min="2561" max="2561" width="41.59765625" style="8" customWidth="1"/>
    <col min="2562" max="2562" width="12.86328125" style="8" customWidth="1"/>
    <col min="2563" max="2567" width="34" style="8" customWidth="1"/>
    <col min="2568" max="2816" width="11.3984375" style="8"/>
    <col min="2817" max="2817" width="41.59765625" style="8" customWidth="1"/>
    <col min="2818" max="2818" width="12.86328125" style="8" customWidth="1"/>
    <col min="2819" max="2823" width="34" style="8" customWidth="1"/>
    <col min="2824" max="3072" width="11.3984375" style="8"/>
    <col min="3073" max="3073" width="41.59765625" style="8" customWidth="1"/>
    <col min="3074" max="3074" width="12.86328125" style="8" customWidth="1"/>
    <col min="3075" max="3079" width="34" style="8" customWidth="1"/>
    <col min="3080" max="3328" width="11.3984375" style="8"/>
    <col min="3329" max="3329" width="41.59765625" style="8" customWidth="1"/>
    <col min="3330" max="3330" width="12.86328125" style="8" customWidth="1"/>
    <col min="3331" max="3335" width="34" style="8" customWidth="1"/>
    <col min="3336" max="3584" width="11.3984375" style="8"/>
    <col min="3585" max="3585" width="41.59765625" style="8" customWidth="1"/>
    <col min="3586" max="3586" width="12.86328125" style="8" customWidth="1"/>
    <col min="3587" max="3591" width="34" style="8" customWidth="1"/>
    <col min="3592" max="3840" width="11.3984375" style="8"/>
    <col min="3841" max="3841" width="41.59765625" style="8" customWidth="1"/>
    <col min="3842" max="3842" width="12.86328125" style="8" customWidth="1"/>
    <col min="3843" max="3847" width="34" style="8" customWidth="1"/>
    <col min="3848" max="4096" width="11.3984375" style="8"/>
    <col min="4097" max="4097" width="41.59765625" style="8" customWidth="1"/>
    <col min="4098" max="4098" width="12.86328125" style="8" customWidth="1"/>
    <col min="4099" max="4103" width="34" style="8" customWidth="1"/>
    <col min="4104" max="4352" width="11.3984375" style="8"/>
    <col min="4353" max="4353" width="41.59765625" style="8" customWidth="1"/>
    <col min="4354" max="4354" width="12.86328125" style="8" customWidth="1"/>
    <col min="4355" max="4359" width="34" style="8" customWidth="1"/>
    <col min="4360" max="4608" width="11.3984375" style="8"/>
    <col min="4609" max="4609" width="41.59765625" style="8" customWidth="1"/>
    <col min="4610" max="4610" width="12.86328125" style="8" customWidth="1"/>
    <col min="4611" max="4615" width="34" style="8" customWidth="1"/>
    <col min="4616" max="4864" width="11.3984375" style="8"/>
    <col min="4865" max="4865" width="41.59765625" style="8" customWidth="1"/>
    <col min="4866" max="4866" width="12.86328125" style="8" customWidth="1"/>
    <col min="4867" max="4871" width="34" style="8" customWidth="1"/>
    <col min="4872" max="5120" width="11.3984375" style="8"/>
    <col min="5121" max="5121" width="41.59765625" style="8" customWidth="1"/>
    <col min="5122" max="5122" width="12.86328125" style="8" customWidth="1"/>
    <col min="5123" max="5127" width="34" style="8" customWidth="1"/>
    <col min="5128" max="5376" width="11.3984375" style="8"/>
    <col min="5377" max="5377" width="41.59765625" style="8" customWidth="1"/>
    <col min="5378" max="5378" width="12.86328125" style="8" customWidth="1"/>
    <col min="5379" max="5383" width="34" style="8" customWidth="1"/>
    <col min="5384" max="5632" width="11.3984375" style="8"/>
    <col min="5633" max="5633" width="41.59765625" style="8" customWidth="1"/>
    <col min="5634" max="5634" width="12.86328125" style="8" customWidth="1"/>
    <col min="5635" max="5639" width="34" style="8" customWidth="1"/>
    <col min="5640" max="5888" width="11.3984375" style="8"/>
    <col min="5889" max="5889" width="41.59765625" style="8" customWidth="1"/>
    <col min="5890" max="5890" width="12.86328125" style="8" customWidth="1"/>
    <col min="5891" max="5895" width="34" style="8" customWidth="1"/>
    <col min="5896" max="6144" width="11.3984375" style="8"/>
    <col min="6145" max="6145" width="41.59765625" style="8" customWidth="1"/>
    <col min="6146" max="6146" width="12.86328125" style="8" customWidth="1"/>
    <col min="6147" max="6151" width="34" style="8" customWidth="1"/>
    <col min="6152" max="6400" width="11.3984375" style="8"/>
    <col min="6401" max="6401" width="41.59765625" style="8" customWidth="1"/>
    <col min="6402" max="6402" width="12.86328125" style="8" customWidth="1"/>
    <col min="6403" max="6407" width="34" style="8" customWidth="1"/>
    <col min="6408" max="6656" width="11.3984375" style="8"/>
    <col min="6657" max="6657" width="41.59765625" style="8" customWidth="1"/>
    <col min="6658" max="6658" width="12.86328125" style="8" customWidth="1"/>
    <col min="6659" max="6663" width="34" style="8" customWidth="1"/>
    <col min="6664" max="6912" width="11.3984375" style="8"/>
    <col min="6913" max="6913" width="41.59765625" style="8" customWidth="1"/>
    <col min="6914" max="6914" width="12.86328125" style="8" customWidth="1"/>
    <col min="6915" max="6919" width="34" style="8" customWidth="1"/>
    <col min="6920" max="7168" width="11.3984375" style="8"/>
    <col min="7169" max="7169" width="41.59765625" style="8" customWidth="1"/>
    <col min="7170" max="7170" width="12.86328125" style="8" customWidth="1"/>
    <col min="7171" max="7175" width="34" style="8" customWidth="1"/>
    <col min="7176" max="7424" width="11.3984375" style="8"/>
    <col min="7425" max="7425" width="41.59765625" style="8" customWidth="1"/>
    <col min="7426" max="7426" width="12.86328125" style="8" customWidth="1"/>
    <col min="7427" max="7431" width="34" style="8" customWidth="1"/>
    <col min="7432" max="7680" width="11.3984375" style="8"/>
    <col min="7681" max="7681" width="41.59765625" style="8" customWidth="1"/>
    <col min="7682" max="7682" width="12.86328125" style="8" customWidth="1"/>
    <col min="7683" max="7687" width="34" style="8" customWidth="1"/>
    <col min="7688" max="7936" width="11.3984375" style="8"/>
    <col min="7937" max="7937" width="41.59765625" style="8" customWidth="1"/>
    <col min="7938" max="7938" width="12.86328125" style="8" customWidth="1"/>
    <col min="7939" max="7943" width="34" style="8" customWidth="1"/>
    <col min="7944" max="8192" width="11.3984375" style="8"/>
    <col min="8193" max="8193" width="41.59765625" style="8" customWidth="1"/>
    <col min="8194" max="8194" width="12.86328125" style="8" customWidth="1"/>
    <col min="8195" max="8199" width="34" style="8" customWidth="1"/>
    <col min="8200" max="8448" width="11.3984375" style="8"/>
    <col min="8449" max="8449" width="41.59765625" style="8" customWidth="1"/>
    <col min="8450" max="8450" width="12.86328125" style="8" customWidth="1"/>
    <col min="8451" max="8455" width="34" style="8" customWidth="1"/>
    <col min="8456" max="8704" width="11.3984375" style="8"/>
    <col min="8705" max="8705" width="41.59765625" style="8" customWidth="1"/>
    <col min="8706" max="8706" width="12.86328125" style="8" customWidth="1"/>
    <col min="8707" max="8711" width="34" style="8" customWidth="1"/>
    <col min="8712" max="8960" width="11.3984375" style="8"/>
    <col min="8961" max="8961" width="41.59765625" style="8" customWidth="1"/>
    <col min="8962" max="8962" width="12.86328125" style="8" customWidth="1"/>
    <col min="8963" max="8967" width="34" style="8" customWidth="1"/>
    <col min="8968" max="9216" width="11.3984375" style="8"/>
    <col min="9217" max="9217" width="41.59765625" style="8" customWidth="1"/>
    <col min="9218" max="9218" width="12.86328125" style="8" customWidth="1"/>
    <col min="9219" max="9223" width="34" style="8" customWidth="1"/>
    <col min="9224" max="9472" width="11.3984375" style="8"/>
    <col min="9473" max="9473" width="41.59765625" style="8" customWidth="1"/>
    <col min="9474" max="9474" width="12.86328125" style="8" customWidth="1"/>
    <col min="9475" max="9479" width="34" style="8" customWidth="1"/>
    <col min="9480" max="9728" width="11.3984375" style="8"/>
    <col min="9729" max="9729" width="41.59765625" style="8" customWidth="1"/>
    <col min="9730" max="9730" width="12.86328125" style="8" customWidth="1"/>
    <col min="9731" max="9735" width="34" style="8" customWidth="1"/>
    <col min="9736" max="9984" width="11.3984375" style="8"/>
    <col min="9985" max="9985" width="41.59765625" style="8" customWidth="1"/>
    <col min="9986" max="9986" width="12.86328125" style="8" customWidth="1"/>
    <col min="9987" max="9991" width="34" style="8" customWidth="1"/>
    <col min="9992" max="10240" width="11.3984375" style="8"/>
    <col min="10241" max="10241" width="41.59765625" style="8" customWidth="1"/>
    <col min="10242" max="10242" width="12.86328125" style="8" customWidth="1"/>
    <col min="10243" max="10247" width="34" style="8" customWidth="1"/>
    <col min="10248" max="10496" width="11.3984375" style="8"/>
    <col min="10497" max="10497" width="41.59765625" style="8" customWidth="1"/>
    <col min="10498" max="10498" width="12.86328125" style="8" customWidth="1"/>
    <col min="10499" max="10503" width="34" style="8" customWidth="1"/>
    <col min="10504" max="10752" width="11.3984375" style="8"/>
    <col min="10753" max="10753" width="41.59765625" style="8" customWidth="1"/>
    <col min="10754" max="10754" width="12.86328125" style="8" customWidth="1"/>
    <col min="10755" max="10759" width="34" style="8" customWidth="1"/>
    <col min="10760" max="11008" width="11.3984375" style="8"/>
    <col min="11009" max="11009" width="41.59765625" style="8" customWidth="1"/>
    <col min="11010" max="11010" width="12.86328125" style="8" customWidth="1"/>
    <col min="11011" max="11015" width="34" style="8" customWidth="1"/>
    <col min="11016" max="11264" width="11.3984375" style="8"/>
    <col min="11265" max="11265" width="41.59765625" style="8" customWidth="1"/>
    <col min="11266" max="11266" width="12.86328125" style="8" customWidth="1"/>
    <col min="11267" max="11271" width="34" style="8" customWidth="1"/>
    <col min="11272" max="11520" width="11.3984375" style="8"/>
    <col min="11521" max="11521" width="41.59765625" style="8" customWidth="1"/>
    <col min="11522" max="11522" width="12.86328125" style="8" customWidth="1"/>
    <col min="11523" max="11527" width="34" style="8" customWidth="1"/>
    <col min="11528" max="11776" width="11.3984375" style="8"/>
    <col min="11777" max="11777" width="41.59765625" style="8" customWidth="1"/>
    <col min="11778" max="11778" width="12.86328125" style="8" customWidth="1"/>
    <col min="11779" max="11783" width="34" style="8" customWidth="1"/>
    <col min="11784" max="12032" width="11.3984375" style="8"/>
    <col min="12033" max="12033" width="41.59765625" style="8" customWidth="1"/>
    <col min="12034" max="12034" width="12.86328125" style="8" customWidth="1"/>
    <col min="12035" max="12039" width="34" style="8" customWidth="1"/>
    <col min="12040" max="12288" width="11.3984375" style="8"/>
    <col min="12289" max="12289" width="41.59765625" style="8" customWidth="1"/>
    <col min="12290" max="12290" width="12.86328125" style="8" customWidth="1"/>
    <col min="12291" max="12295" width="34" style="8" customWidth="1"/>
    <col min="12296" max="12544" width="11.3984375" style="8"/>
    <col min="12545" max="12545" width="41.59765625" style="8" customWidth="1"/>
    <col min="12546" max="12546" width="12.86328125" style="8" customWidth="1"/>
    <col min="12547" max="12551" width="34" style="8" customWidth="1"/>
    <col min="12552" max="12800" width="11.3984375" style="8"/>
    <col min="12801" max="12801" width="41.59765625" style="8" customWidth="1"/>
    <col min="12802" max="12802" width="12.86328125" style="8" customWidth="1"/>
    <col min="12803" max="12807" width="34" style="8" customWidth="1"/>
    <col min="12808" max="13056" width="11.3984375" style="8"/>
    <col min="13057" max="13057" width="41.59765625" style="8" customWidth="1"/>
    <col min="13058" max="13058" width="12.86328125" style="8" customWidth="1"/>
    <col min="13059" max="13063" width="34" style="8" customWidth="1"/>
    <col min="13064" max="13312" width="11.3984375" style="8"/>
    <col min="13313" max="13313" width="41.59765625" style="8" customWidth="1"/>
    <col min="13314" max="13314" width="12.86328125" style="8" customWidth="1"/>
    <col min="13315" max="13319" width="34" style="8" customWidth="1"/>
    <col min="13320" max="13568" width="11.3984375" style="8"/>
    <col min="13569" max="13569" width="41.59765625" style="8" customWidth="1"/>
    <col min="13570" max="13570" width="12.86328125" style="8" customWidth="1"/>
    <col min="13571" max="13575" width="34" style="8" customWidth="1"/>
    <col min="13576" max="13824" width="11.3984375" style="8"/>
    <col min="13825" max="13825" width="41.59765625" style="8" customWidth="1"/>
    <col min="13826" max="13826" width="12.86328125" style="8" customWidth="1"/>
    <col min="13827" max="13831" width="34" style="8" customWidth="1"/>
    <col min="13832" max="14080" width="11.3984375" style="8"/>
    <col min="14081" max="14081" width="41.59765625" style="8" customWidth="1"/>
    <col min="14082" max="14082" width="12.86328125" style="8" customWidth="1"/>
    <col min="14083" max="14087" width="34" style="8" customWidth="1"/>
    <col min="14088" max="14336" width="11.3984375" style="8"/>
    <col min="14337" max="14337" width="41.59765625" style="8" customWidth="1"/>
    <col min="14338" max="14338" width="12.86328125" style="8" customWidth="1"/>
    <col min="14339" max="14343" width="34" style="8" customWidth="1"/>
    <col min="14344" max="14592" width="11.3984375" style="8"/>
    <col min="14593" max="14593" width="41.59765625" style="8" customWidth="1"/>
    <col min="14594" max="14594" width="12.86328125" style="8" customWidth="1"/>
    <col min="14595" max="14599" width="34" style="8" customWidth="1"/>
    <col min="14600" max="14848" width="11.3984375" style="8"/>
    <col min="14849" max="14849" width="41.59765625" style="8" customWidth="1"/>
    <col min="14850" max="14850" width="12.86328125" style="8" customWidth="1"/>
    <col min="14851" max="14855" width="34" style="8" customWidth="1"/>
    <col min="14856" max="15104" width="11.3984375" style="8"/>
    <col min="15105" max="15105" width="41.59765625" style="8" customWidth="1"/>
    <col min="15106" max="15106" width="12.86328125" style="8" customWidth="1"/>
    <col min="15107" max="15111" width="34" style="8" customWidth="1"/>
    <col min="15112" max="15360" width="11.3984375" style="8"/>
    <col min="15361" max="15361" width="41.59765625" style="8" customWidth="1"/>
    <col min="15362" max="15362" width="12.86328125" style="8" customWidth="1"/>
    <col min="15363" max="15367" width="34" style="8" customWidth="1"/>
    <col min="15368" max="15616" width="11.3984375" style="8"/>
    <col min="15617" max="15617" width="41.59765625" style="8" customWidth="1"/>
    <col min="15618" max="15618" width="12.86328125" style="8" customWidth="1"/>
    <col min="15619" max="15623" width="34" style="8" customWidth="1"/>
    <col min="15624" max="15872" width="11.3984375" style="8"/>
    <col min="15873" max="15873" width="41.59765625" style="8" customWidth="1"/>
    <col min="15874" max="15874" width="12.86328125" style="8" customWidth="1"/>
    <col min="15875" max="15879" width="34" style="8" customWidth="1"/>
    <col min="15880" max="16128" width="11.3984375" style="8"/>
    <col min="16129" max="16129" width="41.59765625" style="8" customWidth="1"/>
    <col min="16130" max="16130" width="12.86328125" style="8" customWidth="1"/>
    <col min="16131" max="16135" width="34" style="8" customWidth="1"/>
    <col min="16136" max="16384" width="11.3984375" style="8"/>
  </cols>
  <sheetData>
    <row r="1" spans="1:31" ht="15.75" x14ac:dyDescent="0.45">
      <c r="A1" s="6">
        <f ca="1">OFFSET($C1,0,$B$4-1)</f>
        <v>0</v>
      </c>
      <c r="B1" s="83"/>
      <c r="C1" s="7" t="s">
        <v>60</v>
      </c>
      <c r="D1" s="7" t="s">
        <v>69</v>
      </c>
      <c r="E1" s="7"/>
      <c r="F1" s="7"/>
      <c r="G1" s="7"/>
    </row>
    <row r="2" spans="1:31" ht="19.350000000000001" customHeight="1" x14ac:dyDescent="0.45">
      <c r="A2" s="10" t="s">
        <v>61</v>
      </c>
      <c r="B2" s="11"/>
      <c r="C2" s="12" t="s">
        <v>62</v>
      </c>
      <c r="D2" s="12" t="s">
        <v>63</v>
      </c>
      <c r="E2" s="12" t="s">
        <v>64</v>
      </c>
      <c r="F2" s="12" t="s">
        <v>65</v>
      </c>
      <c r="G2" s="12" t="s">
        <v>66</v>
      </c>
    </row>
    <row r="3" spans="1:31" ht="12.75" customHeight="1" x14ac:dyDescent="0.45">
      <c r="A3" s="13" t="s">
        <v>67</v>
      </c>
      <c r="B3" s="11"/>
      <c r="C3" s="14" t="s">
        <v>60</v>
      </c>
      <c r="D3" s="14" t="s">
        <v>69</v>
      </c>
      <c r="E3" s="14" t="s">
        <v>229</v>
      </c>
      <c r="F3" s="14" t="s">
        <v>230</v>
      </c>
      <c r="G3" s="14" t="s">
        <v>68</v>
      </c>
    </row>
    <row r="4" spans="1:31" ht="13.5" customHeight="1" x14ac:dyDescent="0.45">
      <c r="A4" s="10"/>
      <c r="B4" s="2">
        <v>3</v>
      </c>
      <c r="C4" s="15"/>
      <c r="D4" s="15"/>
      <c r="E4" s="15"/>
      <c r="F4" s="15"/>
      <c r="G4" s="16"/>
      <c r="K4" s="5"/>
      <c r="L4" s="17"/>
      <c r="Z4" s="84"/>
    </row>
    <row r="5" spans="1:31" s="22" customFormat="1" x14ac:dyDescent="0.45">
      <c r="A5" s="18" t="str">
        <f t="shared" ref="A5:A68" ca="1" si="0">OFFSET($C5,0,$B$4-1)</f>
        <v xml:space="preserve"> M A N A G E M E N T  C O C K P I T</v>
      </c>
      <c r="B5" s="19"/>
      <c r="C5" s="20" t="s">
        <v>89</v>
      </c>
      <c r="D5" s="20" t="s">
        <v>90</v>
      </c>
      <c r="E5" s="20" t="s">
        <v>269</v>
      </c>
      <c r="F5" s="20" t="s">
        <v>766</v>
      </c>
      <c r="G5" s="21" t="s">
        <v>228</v>
      </c>
      <c r="I5" s="23"/>
      <c r="J5" s="23"/>
      <c r="X5" s="85"/>
      <c r="Y5" s="85"/>
      <c r="Z5" s="85"/>
      <c r="AA5" s="85"/>
      <c r="AB5" s="85"/>
      <c r="AC5" s="85"/>
      <c r="AD5" s="85"/>
      <c r="AE5" s="85"/>
    </row>
    <row r="6" spans="1:31" x14ac:dyDescent="0.45">
      <c r="A6" s="24" t="str">
        <f t="shared" ca="1" si="0"/>
        <v>Measures &amp; Projects</v>
      </c>
      <c r="B6" s="25"/>
      <c r="C6" s="26" t="s">
        <v>81</v>
      </c>
      <c r="D6" s="26" t="s">
        <v>256</v>
      </c>
      <c r="E6" s="26" t="s">
        <v>267</v>
      </c>
      <c r="F6" s="26" t="s">
        <v>658</v>
      </c>
      <c r="G6" s="27" t="s">
        <v>228</v>
      </c>
      <c r="Z6" s="84"/>
    </row>
    <row r="7" spans="1:31" x14ac:dyDescent="0.45">
      <c r="A7" s="24" t="str">
        <f t="shared" ca="1" si="0"/>
        <v>Key figures</v>
      </c>
      <c r="B7" s="25"/>
      <c r="C7" s="26" t="s">
        <v>77</v>
      </c>
      <c r="D7" s="26" t="s">
        <v>71</v>
      </c>
      <c r="E7" s="26" t="s">
        <v>268</v>
      </c>
      <c r="F7" s="26" t="s">
        <v>659</v>
      </c>
      <c r="G7" s="27" t="s">
        <v>228</v>
      </c>
      <c r="Z7" s="84" t="s">
        <v>60</v>
      </c>
    </row>
    <row r="8" spans="1:31" x14ac:dyDescent="0.45">
      <c r="A8" s="24" t="str">
        <f t="shared" ca="1" si="0"/>
        <v>Strategic Management</v>
      </c>
      <c r="B8" s="25"/>
      <c r="C8" s="26" t="s">
        <v>78</v>
      </c>
      <c r="D8" s="26" t="s">
        <v>80</v>
      </c>
      <c r="E8" s="26" t="s">
        <v>657</v>
      </c>
      <c r="F8" s="26" t="s">
        <v>660</v>
      </c>
      <c r="G8" s="27" t="s">
        <v>228</v>
      </c>
      <c r="Z8" s="84" t="s">
        <v>69</v>
      </c>
    </row>
    <row r="9" spans="1:31" x14ac:dyDescent="0.45">
      <c r="A9" s="24" t="str">
        <f t="shared" ca="1" si="0"/>
        <v>Cockpit</v>
      </c>
      <c r="B9" s="25"/>
      <c r="C9" s="26" t="s">
        <v>237</v>
      </c>
      <c r="D9" s="26" t="s">
        <v>237</v>
      </c>
      <c r="E9" s="26" t="s">
        <v>237</v>
      </c>
      <c r="F9" s="26" t="s">
        <v>764</v>
      </c>
      <c r="G9" s="27" t="s">
        <v>228</v>
      </c>
      <c r="Z9" s="84" t="s">
        <v>229</v>
      </c>
    </row>
    <row r="10" spans="1:31" x14ac:dyDescent="0.45">
      <c r="A10" s="24" t="str">
        <f t="shared" ca="1" si="0"/>
        <v>Balanced Scorecard</v>
      </c>
      <c r="B10" s="25"/>
      <c r="C10" s="26" t="s">
        <v>79</v>
      </c>
      <c r="D10" s="26" t="s">
        <v>79</v>
      </c>
      <c r="E10" s="26" t="s">
        <v>79</v>
      </c>
      <c r="F10" s="26" t="s">
        <v>661</v>
      </c>
      <c r="G10" s="27" t="s">
        <v>228</v>
      </c>
      <c r="Z10" s="84" t="s">
        <v>230</v>
      </c>
    </row>
    <row r="11" spans="1:31" x14ac:dyDescent="0.45">
      <c r="A11" s="24" t="str">
        <f t="shared" ca="1" si="0"/>
        <v>Communication</v>
      </c>
      <c r="B11" s="25"/>
      <c r="C11" s="26" t="s">
        <v>476</v>
      </c>
      <c r="D11" s="26" t="s">
        <v>475</v>
      </c>
      <c r="E11" s="26" t="s">
        <v>475</v>
      </c>
      <c r="F11" s="26" t="s">
        <v>662</v>
      </c>
      <c r="G11" s="27" t="s">
        <v>228</v>
      </c>
    </row>
    <row r="12" spans="1:31" ht="28.5" x14ac:dyDescent="0.45">
      <c r="A12" s="24" t="str">
        <f t="shared" ca="1" si="0"/>
        <v>Innovation/ 
Opportunities</v>
      </c>
      <c r="B12" s="25"/>
      <c r="C12" s="26" t="s">
        <v>1215</v>
      </c>
      <c r="D12" s="26" t="s">
        <v>1214</v>
      </c>
      <c r="E12" s="26" t="s">
        <v>1213</v>
      </c>
      <c r="F12" s="26" t="s">
        <v>1216</v>
      </c>
      <c r="G12" s="27" t="s">
        <v>228</v>
      </c>
    </row>
    <row r="13" spans="1:31" x14ac:dyDescent="0.45">
      <c r="A13" s="24" t="str">
        <f t="shared" ca="1" si="0"/>
        <v>Objectifs &amp; strategies</v>
      </c>
      <c r="B13" s="25"/>
      <c r="C13" s="26" t="s">
        <v>652</v>
      </c>
      <c r="D13" s="26" t="s">
        <v>653</v>
      </c>
      <c r="E13" s="26" t="s">
        <v>654</v>
      </c>
      <c r="F13" s="26" t="s">
        <v>664</v>
      </c>
      <c r="G13" s="27" t="s">
        <v>228</v>
      </c>
    </row>
    <row r="14" spans="1:31" x14ac:dyDescent="0.45">
      <c r="A14" s="24" t="str">
        <f t="shared" ca="1" si="0"/>
        <v>Quality</v>
      </c>
      <c r="B14" s="25"/>
      <c r="C14" s="26" t="s">
        <v>260</v>
      </c>
      <c r="D14" s="26" t="s">
        <v>263</v>
      </c>
      <c r="E14" s="26" t="s">
        <v>261</v>
      </c>
      <c r="F14" s="26" t="s">
        <v>262</v>
      </c>
      <c r="G14" s="27" t="s">
        <v>228</v>
      </c>
    </row>
    <row r="15" spans="1:31" x14ac:dyDescent="0.45">
      <c r="A15" s="24" t="str">
        <f t="shared" ca="1" si="0"/>
        <v>Risks</v>
      </c>
      <c r="B15" s="25"/>
      <c r="C15" s="26" t="s">
        <v>570</v>
      </c>
      <c r="D15" s="26" t="s">
        <v>571</v>
      </c>
      <c r="E15" s="26" t="s">
        <v>572</v>
      </c>
      <c r="F15" s="26" t="s">
        <v>573</v>
      </c>
      <c r="G15" s="27" t="s">
        <v>228</v>
      </c>
    </row>
    <row r="16" spans="1:31" s="32" customFormat="1" ht="13.15" x14ac:dyDescent="0.4">
      <c r="A16" s="28" t="str">
        <f t="shared" ca="1" si="0"/>
        <v>Your logo:</v>
      </c>
      <c r="B16" s="29"/>
      <c r="C16" s="30" t="s">
        <v>760</v>
      </c>
      <c r="D16" s="30" t="s">
        <v>761</v>
      </c>
      <c r="E16" s="30" t="s">
        <v>762</v>
      </c>
      <c r="F16" s="30" t="s">
        <v>763</v>
      </c>
      <c r="G16" s="31"/>
      <c r="I16" s="33"/>
      <c r="J16" s="1"/>
      <c r="K16" s="33"/>
      <c r="X16" s="33"/>
      <c r="Y16" s="33"/>
      <c r="Z16" s="33"/>
      <c r="AA16" s="33"/>
      <c r="AB16" s="33"/>
      <c r="AC16" s="33"/>
      <c r="AD16" s="33"/>
      <c r="AE16" s="33"/>
    </row>
    <row r="17" spans="1:31" s="22" customFormat="1" x14ac:dyDescent="0.45">
      <c r="A17" s="34" t="str">
        <f t="shared" ca="1" si="0"/>
        <v>O  V  E  R  V  I  E  W</v>
      </c>
      <c r="B17" s="19"/>
      <c r="C17" s="35" t="s">
        <v>8</v>
      </c>
      <c r="D17" s="35" t="s">
        <v>250</v>
      </c>
      <c r="E17" s="35" t="s">
        <v>270</v>
      </c>
      <c r="F17" s="35" t="s">
        <v>665</v>
      </c>
      <c r="G17" s="27" t="s">
        <v>228</v>
      </c>
      <c r="I17" s="23"/>
      <c r="J17" s="23"/>
      <c r="X17" s="85"/>
      <c r="Y17" s="85"/>
      <c r="Z17" s="85"/>
      <c r="AA17" s="85"/>
      <c r="AB17" s="85"/>
      <c r="AC17" s="85"/>
      <c r="AD17" s="85"/>
      <c r="AE17" s="85"/>
    </row>
    <row r="18" spans="1:31" x14ac:dyDescent="0.45">
      <c r="A18" s="24" t="str">
        <f t="shared" ca="1" si="0"/>
        <v>Update</v>
      </c>
      <c r="B18" s="25"/>
      <c r="C18" s="26" t="s">
        <v>72</v>
      </c>
      <c r="D18" s="26" t="s">
        <v>82</v>
      </c>
      <c r="E18" s="26" t="s">
        <v>271</v>
      </c>
      <c r="F18" s="26" t="s">
        <v>666</v>
      </c>
      <c r="G18" s="27" t="s">
        <v>228</v>
      </c>
    </row>
    <row r="19" spans="1:31" x14ac:dyDescent="0.45">
      <c r="A19" s="24" t="str">
        <f t="shared" ca="1" si="0"/>
        <v>Key figures</v>
      </c>
      <c r="B19" s="25"/>
      <c r="C19" s="26" t="s">
        <v>70</v>
      </c>
      <c r="D19" s="26" t="s">
        <v>71</v>
      </c>
      <c r="E19" s="26" t="s">
        <v>268</v>
      </c>
      <c r="F19" s="26" t="s">
        <v>659</v>
      </c>
      <c r="G19" s="27" t="s">
        <v>228</v>
      </c>
    </row>
    <row r="20" spans="1:31" x14ac:dyDescent="0.45">
      <c r="A20" s="24" t="str">
        <f t="shared" ca="1" si="0"/>
        <v>Number of key figures</v>
      </c>
      <c r="B20" s="25"/>
      <c r="C20" s="26" t="s">
        <v>41</v>
      </c>
      <c r="D20" s="26" t="s">
        <v>40</v>
      </c>
      <c r="E20" s="26" t="s">
        <v>272</v>
      </c>
      <c r="F20" s="26" t="s">
        <v>667</v>
      </c>
      <c r="G20" s="27" t="s">
        <v>228</v>
      </c>
    </row>
    <row r="21" spans="1:31" x14ac:dyDescent="0.45">
      <c r="A21" s="24" t="str">
        <f t="shared" ca="1" si="0"/>
        <v>No.</v>
      </c>
      <c r="B21" s="25"/>
      <c r="C21" s="26" t="s">
        <v>2</v>
      </c>
      <c r="D21" s="26" t="s">
        <v>29</v>
      </c>
      <c r="E21" s="26" t="s">
        <v>29</v>
      </c>
      <c r="F21" s="26" t="s">
        <v>668</v>
      </c>
      <c r="G21" s="27" t="s">
        <v>228</v>
      </c>
    </row>
    <row r="22" spans="1:31" x14ac:dyDescent="0.45">
      <c r="A22" s="24" t="str">
        <f t="shared" ca="1" si="0"/>
        <v>OVERVIEW</v>
      </c>
      <c r="B22" s="25"/>
      <c r="C22" s="26" t="s">
        <v>8</v>
      </c>
      <c r="D22" s="26" t="s">
        <v>251</v>
      </c>
      <c r="E22" s="26" t="s">
        <v>273</v>
      </c>
      <c r="F22" s="26" t="s">
        <v>665</v>
      </c>
      <c r="G22" s="27" t="s">
        <v>228</v>
      </c>
    </row>
    <row r="23" spans="1:31" x14ac:dyDescent="0.45">
      <c r="A23" s="24" t="str">
        <f t="shared" ca="1" si="0"/>
        <v>Strategy</v>
      </c>
      <c r="B23" s="25"/>
      <c r="C23" s="26" t="s">
        <v>5</v>
      </c>
      <c r="D23" s="26" t="s">
        <v>30</v>
      </c>
      <c r="E23" s="26" t="s">
        <v>274</v>
      </c>
      <c r="F23" s="26" t="s">
        <v>669</v>
      </c>
      <c r="G23" s="27" t="s">
        <v>228</v>
      </c>
    </row>
    <row r="24" spans="1:31" x14ac:dyDescent="0.45">
      <c r="A24" s="24" t="str">
        <f t="shared" ca="1" si="0"/>
        <v>Strategic indicator</v>
      </c>
      <c r="B24" s="25"/>
      <c r="C24" s="26" t="s">
        <v>42</v>
      </c>
      <c r="D24" s="26" t="s">
        <v>83</v>
      </c>
      <c r="E24" s="26" t="s">
        <v>275</v>
      </c>
      <c r="F24" s="26" t="s">
        <v>670</v>
      </c>
      <c r="G24" s="27" t="s">
        <v>228</v>
      </c>
    </row>
    <row r="25" spans="1:31" x14ac:dyDescent="0.45">
      <c r="A25" s="24" t="str">
        <f t="shared" ca="1" si="0"/>
        <v>Act. state</v>
      </c>
      <c r="B25" s="25"/>
      <c r="C25" s="26" t="s">
        <v>0</v>
      </c>
      <c r="D25" s="26" t="s">
        <v>33</v>
      </c>
      <c r="E25" s="26" t="s">
        <v>312</v>
      </c>
      <c r="F25" s="26" t="s">
        <v>671</v>
      </c>
      <c r="G25" s="27" t="s">
        <v>228</v>
      </c>
    </row>
    <row r="26" spans="1:31" x14ac:dyDescent="0.45">
      <c r="A26" s="24" t="str">
        <f t="shared" ca="1" si="0"/>
        <v>Target</v>
      </c>
      <c r="B26" s="25"/>
      <c r="C26" s="26" t="s">
        <v>1</v>
      </c>
      <c r="D26" s="26" t="s">
        <v>34</v>
      </c>
      <c r="E26" s="26" t="s">
        <v>313</v>
      </c>
      <c r="F26" s="26" t="s">
        <v>672</v>
      </c>
      <c r="G26" s="27" t="s">
        <v>228</v>
      </c>
    </row>
    <row r="27" spans="1:31" x14ac:dyDescent="0.45">
      <c r="A27" s="24" t="str">
        <f t="shared" ca="1" si="0"/>
        <v>Project controlling</v>
      </c>
      <c r="B27" s="25"/>
      <c r="C27" s="26" t="s">
        <v>17</v>
      </c>
      <c r="D27" s="26" t="s">
        <v>84</v>
      </c>
      <c r="E27" s="26" t="s">
        <v>277</v>
      </c>
      <c r="F27" s="26" t="s">
        <v>673</v>
      </c>
      <c r="G27" s="27" t="s">
        <v>228</v>
      </c>
    </row>
    <row r="28" spans="1:31" x14ac:dyDescent="0.45">
      <c r="A28" s="24" t="str">
        <f t="shared" ca="1" si="0"/>
        <v>Details</v>
      </c>
      <c r="B28" s="25"/>
      <c r="C28" s="26" t="s">
        <v>7</v>
      </c>
      <c r="D28" s="26" t="s">
        <v>43</v>
      </c>
      <c r="E28" s="26" t="s">
        <v>7</v>
      </c>
      <c r="F28" s="26" t="s">
        <v>674</v>
      </c>
      <c r="G28" s="27" t="s">
        <v>228</v>
      </c>
    </row>
    <row r="29" spans="1:31" x14ac:dyDescent="0.45">
      <c r="A29" s="24" t="str">
        <f t="shared" ca="1" si="0"/>
        <v>Vision</v>
      </c>
      <c r="B29" s="25"/>
      <c r="C29" s="26" t="s">
        <v>20</v>
      </c>
      <c r="D29" s="26" t="s">
        <v>20</v>
      </c>
      <c r="E29" s="26" t="s">
        <v>20</v>
      </c>
      <c r="F29" s="26" t="s">
        <v>675</v>
      </c>
      <c r="G29" s="27" t="s">
        <v>228</v>
      </c>
    </row>
    <row r="30" spans="1:31" x14ac:dyDescent="0.45">
      <c r="A30" s="24" t="str">
        <f t="shared" ca="1" si="0"/>
        <v>Mission</v>
      </c>
      <c r="B30" s="25"/>
      <c r="C30" s="26" t="s">
        <v>16</v>
      </c>
      <c r="D30" s="26" t="s">
        <v>16</v>
      </c>
      <c r="E30" s="26" t="s">
        <v>16</v>
      </c>
      <c r="F30" s="26" t="s">
        <v>676</v>
      </c>
      <c r="G30" s="27" t="s">
        <v>228</v>
      </c>
    </row>
    <row r="31" spans="1:31" x14ac:dyDescent="0.45">
      <c r="A31" s="24" t="str">
        <f t="shared" ca="1" si="0"/>
        <v>according to plan</v>
      </c>
      <c r="B31" s="25"/>
      <c r="C31" s="37" t="s">
        <v>238</v>
      </c>
      <c r="D31" s="37" t="s">
        <v>240</v>
      </c>
      <c r="E31" s="37" t="s">
        <v>243</v>
      </c>
      <c r="F31" s="37" t="s">
        <v>246</v>
      </c>
      <c r="G31" s="27" t="s">
        <v>228</v>
      </c>
    </row>
    <row r="32" spans="1:31" x14ac:dyDescent="0.45">
      <c r="A32" s="24" t="str">
        <f t="shared" ca="1" si="0"/>
        <v>be watchful</v>
      </c>
      <c r="B32" s="25"/>
      <c r="C32" s="37" t="s">
        <v>248</v>
      </c>
      <c r="D32" s="37" t="s">
        <v>241</v>
      </c>
      <c r="E32" s="37" t="s">
        <v>244</v>
      </c>
      <c r="F32" s="37" t="s">
        <v>677</v>
      </c>
      <c r="G32" s="27" t="s">
        <v>228</v>
      </c>
    </row>
    <row r="33" spans="1:31" x14ac:dyDescent="0.45">
      <c r="A33" s="24" t="str">
        <f t="shared" ca="1" si="0"/>
        <v>critical</v>
      </c>
      <c r="B33" s="25"/>
      <c r="C33" s="37" t="s">
        <v>239</v>
      </c>
      <c r="D33" s="37" t="s">
        <v>242</v>
      </c>
      <c r="E33" s="37" t="s">
        <v>245</v>
      </c>
      <c r="F33" s="37" t="s">
        <v>247</v>
      </c>
      <c r="G33" s="27" t="s">
        <v>228</v>
      </c>
    </row>
    <row r="34" spans="1:31" x14ac:dyDescent="0.45">
      <c r="A34" s="24" t="str">
        <f t="shared" ca="1" si="0"/>
        <v>Total</v>
      </c>
      <c r="B34" s="25"/>
      <c r="C34" s="38" t="s">
        <v>546</v>
      </c>
      <c r="D34" s="38" t="s">
        <v>546</v>
      </c>
      <c r="E34" s="38" t="s">
        <v>546</v>
      </c>
      <c r="F34" s="38" t="s">
        <v>678</v>
      </c>
      <c r="G34" s="27" t="s">
        <v>228</v>
      </c>
    </row>
    <row r="35" spans="1:31" s="22" customFormat="1" ht="23.25" x14ac:dyDescent="0.45">
      <c r="A35" s="35" t="str">
        <f t="shared" ca="1" si="0"/>
        <v xml:space="preserve">S  T  R  A  T  E  G  I  E  S   -   M  E  A  S  U  R  E  S  -  P  R  O  J  E  C  T  S </v>
      </c>
      <c r="B35" s="19"/>
      <c r="C35" s="35" t="s">
        <v>21</v>
      </c>
      <c r="D35" s="35" t="s">
        <v>252</v>
      </c>
      <c r="E35" s="35" t="s">
        <v>278</v>
      </c>
      <c r="F35" s="35" t="s">
        <v>679</v>
      </c>
      <c r="G35" s="27" t="s">
        <v>228</v>
      </c>
      <c r="I35" s="23"/>
      <c r="J35" s="23"/>
      <c r="X35" s="85"/>
      <c r="Y35" s="85"/>
      <c r="Z35" s="85"/>
      <c r="AA35" s="85"/>
      <c r="AB35" s="85"/>
      <c r="AC35" s="85"/>
      <c r="AD35" s="85"/>
      <c r="AE35" s="85"/>
    </row>
    <row r="36" spans="1:31" x14ac:dyDescent="0.45">
      <c r="A36" s="24" t="str">
        <f t="shared" ca="1" si="0"/>
        <v>Show all</v>
      </c>
      <c r="B36" s="25"/>
      <c r="C36" s="39" t="s">
        <v>73</v>
      </c>
      <c r="D36" s="26" t="s">
        <v>74</v>
      </c>
      <c r="E36" s="39" t="s">
        <v>279</v>
      </c>
      <c r="F36" s="39" t="s">
        <v>680</v>
      </c>
      <c r="G36" s="27" t="s">
        <v>228</v>
      </c>
    </row>
    <row r="37" spans="1:31" x14ac:dyDescent="0.45">
      <c r="A37" s="24" t="str">
        <f t="shared" ca="1" si="0"/>
        <v>Filter print</v>
      </c>
      <c r="B37" s="25"/>
      <c r="C37" s="26" t="s">
        <v>75</v>
      </c>
      <c r="D37" s="26" t="s">
        <v>85</v>
      </c>
      <c r="E37" s="26" t="s">
        <v>280</v>
      </c>
      <c r="F37" s="26" t="s">
        <v>681</v>
      </c>
      <c r="G37" s="27" t="s">
        <v>228</v>
      </c>
    </row>
    <row r="38" spans="1:31" x14ac:dyDescent="0.45">
      <c r="A38" s="24" t="str">
        <f t="shared" ca="1" si="0"/>
        <v>Links to documents</v>
      </c>
      <c r="B38" s="25"/>
      <c r="C38" s="39" t="s">
        <v>9</v>
      </c>
      <c r="D38" s="26" t="s">
        <v>27</v>
      </c>
      <c r="E38" s="39" t="s">
        <v>281</v>
      </c>
      <c r="F38" s="39" t="s">
        <v>682</v>
      </c>
      <c r="G38" s="27" t="s">
        <v>228</v>
      </c>
    </row>
    <row r="39" spans="1:31" x14ac:dyDescent="0.45">
      <c r="A39" s="24" t="str">
        <f t="shared" ca="1" si="0"/>
        <v>E N T R Y   M A S K</v>
      </c>
      <c r="B39" s="25"/>
      <c r="C39" s="39" t="s">
        <v>6</v>
      </c>
      <c r="D39" s="26" t="s">
        <v>28</v>
      </c>
      <c r="E39" s="39" t="s">
        <v>282</v>
      </c>
      <c r="F39" s="39" t="s">
        <v>683</v>
      </c>
      <c r="G39" s="27" t="s">
        <v>228</v>
      </c>
    </row>
    <row r="40" spans="1:31" x14ac:dyDescent="0.45">
      <c r="A40" s="24" t="str">
        <f t="shared" ca="1" si="0"/>
        <v>No.</v>
      </c>
      <c r="B40" s="25"/>
      <c r="C40" s="39" t="s">
        <v>2</v>
      </c>
      <c r="D40" s="26" t="s">
        <v>29</v>
      </c>
      <c r="E40" s="39" t="s">
        <v>29</v>
      </c>
      <c r="F40" s="39" t="s">
        <v>668</v>
      </c>
      <c r="G40" s="27" t="s">
        <v>228</v>
      </c>
    </row>
    <row r="41" spans="1:31" x14ac:dyDescent="0.45">
      <c r="A41" s="24" t="str">
        <f t="shared" ca="1" si="0"/>
        <v>Strategies</v>
      </c>
      <c r="B41" s="25"/>
      <c r="C41" s="26" t="s">
        <v>220</v>
      </c>
      <c r="D41" s="26" t="s">
        <v>221</v>
      </c>
      <c r="E41" s="26" t="s">
        <v>283</v>
      </c>
      <c r="F41" s="26" t="s">
        <v>684</v>
      </c>
      <c r="G41" s="27" t="s">
        <v>228</v>
      </c>
    </row>
    <row r="42" spans="1:31" x14ac:dyDescent="0.45">
      <c r="A42" s="24" t="str">
        <f t="shared" ca="1" si="0"/>
        <v>Strategic indicators</v>
      </c>
      <c r="B42" s="25"/>
      <c r="C42" s="39" t="s">
        <v>32</v>
      </c>
      <c r="D42" s="26" t="s">
        <v>31</v>
      </c>
      <c r="E42" s="39" t="s">
        <v>284</v>
      </c>
      <c r="F42" s="39" t="s">
        <v>685</v>
      </c>
      <c r="G42" s="27" t="s">
        <v>228</v>
      </c>
    </row>
    <row r="43" spans="1:31" x14ac:dyDescent="0.45">
      <c r="A43" s="24" t="str">
        <f t="shared" ca="1" si="0"/>
        <v>Act. state</v>
      </c>
      <c r="B43" s="25"/>
      <c r="C43" s="39" t="s">
        <v>0</v>
      </c>
      <c r="D43" s="26" t="s">
        <v>810</v>
      </c>
      <c r="E43" s="26" t="s">
        <v>312</v>
      </c>
      <c r="F43" s="26" t="s">
        <v>671</v>
      </c>
      <c r="G43" s="27" t="s">
        <v>228</v>
      </c>
    </row>
    <row r="44" spans="1:31" x14ac:dyDescent="0.45">
      <c r="A44" s="24" t="str">
        <f t="shared" ca="1" si="0"/>
        <v>Target</v>
      </c>
      <c r="B44" s="25"/>
      <c r="C44" s="39" t="s">
        <v>1</v>
      </c>
      <c r="D44" s="26" t="s">
        <v>1281</v>
      </c>
      <c r="E44" s="26" t="s">
        <v>313</v>
      </c>
      <c r="F44" s="26" t="s">
        <v>672</v>
      </c>
      <c r="G44" s="27" t="s">
        <v>228</v>
      </c>
    </row>
    <row r="45" spans="1:31" x14ac:dyDescent="0.45">
      <c r="A45" s="24" t="str">
        <f t="shared" ca="1" si="0"/>
        <v>achieved</v>
      </c>
      <c r="B45" s="25"/>
      <c r="C45" s="39" t="s">
        <v>14</v>
      </c>
      <c r="D45" s="26" t="s">
        <v>35</v>
      </c>
      <c r="E45" s="26" t="s">
        <v>501</v>
      </c>
      <c r="F45" s="26" t="s">
        <v>686</v>
      </c>
      <c r="G45" s="27" t="s">
        <v>228</v>
      </c>
    </row>
    <row r="46" spans="1:31" x14ac:dyDescent="0.45">
      <c r="A46" s="24" t="str">
        <f t="shared" ca="1" si="0"/>
        <v>Red</v>
      </c>
      <c r="B46" s="25"/>
      <c r="C46" s="39" t="s">
        <v>3</v>
      </c>
      <c r="D46" s="26" t="s">
        <v>36</v>
      </c>
      <c r="E46" s="39" t="s">
        <v>285</v>
      </c>
      <c r="F46" s="39" t="s">
        <v>687</v>
      </c>
      <c r="G46" s="27" t="s">
        <v>228</v>
      </c>
    </row>
    <row r="47" spans="1:31" x14ac:dyDescent="0.45">
      <c r="A47" s="24" t="str">
        <f t="shared" ca="1" si="0"/>
        <v>Yellow</v>
      </c>
      <c r="B47" s="25"/>
      <c r="C47" s="39" t="s">
        <v>4</v>
      </c>
      <c r="D47" s="26" t="s">
        <v>37</v>
      </c>
      <c r="E47" s="39" t="s">
        <v>286</v>
      </c>
      <c r="F47" s="39" t="s">
        <v>688</v>
      </c>
      <c r="G47" s="27" t="s">
        <v>228</v>
      </c>
    </row>
    <row r="48" spans="1:31" x14ac:dyDescent="0.45">
      <c r="A48" s="24" t="str">
        <f t="shared" ca="1" si="0"/>
        <v>Measures / objectifs</v>
      </c>
      <c r="B48" s="25"/>
      <c r="C48" s="26" t="s">
        <v>1284</v>
      </c>
      <c r="D48" s="26" t="s">
        <v>1285</v>
      </c>
      <c r="E48" s="26" t="s">
        <v>1286</v>
      </c>
      <c r="F48" s="26" t="s">
        <v>1287</v>
      </c>
      <c r="G48" s="27" t="s">
        <v>228</v>
      </c>
    </row>
    <row r="49" spans="1:31" x14ac:dyDescent="0.45">
      <c r="A49" s="24" t="str">
        <f t="shared" ca="1" si="0"/>
        <v>Operational indicators</v>
      </c>
      <c r="B49" s="25"/>
      <c r="C49" s="39" t="s">
        <v>10</v>
      </c>
      <c r="D49" s="26" t="s">
        <v>38</v>
      </c>
      <c r="E49" s="39" t="s">
        <v>288</v>
      </c>
      <c r="F49" s="39" t="s">
        <v>690</v>
      </c>
      <c r="G49" s="27" t="s">
        <v>228</v>
      </c>
    </row>
    <row r="50" spans="1:31" x14ac:dyDescent="0.45">
      <c r="A50" s="24" t="str">
        <f t="shared" ca="1" si="0"/>
        <v>Projects</v>
      </c>
      <c r="B50" s="25"/>
      <c r="C50" s="39" t="s">
        <v>18</v>
      </c>
      <c r="D50" s="26" t="s">
        <v>39</v>
      </c>
      <c r="E50" s="39" t="s">
        <v>289</v>
      </c>
      <c r="F50" s="39" t="s">
        <v>691</v>
      </c>
      <c r="G50" s="27" t="s">
        <v>228</v>
      </c>
    </row>
    <row r="51" spans="1:31" x14ac:dyDescent="0.45">
      <c r="A51" s="24" t="str">
        <f t="shared" ca="1" si="0"/>
        <v>Link to project</v>
      </c>
      <c r="B51" s="25"/>
      <c r="C51" s="39" t="s">
        <v>19</v>
      </c>
      <c r="D51" s="26" t="s">
        <v>86</v>
      </c>
      <c r="E51" s="39" t="s">
        <v>290</v>
      </c>
      <c r="F51" s="39" t="s">
        <v>692</v>
      </c>
      <c r="G51" s="27" t="s">
        <v>228</v>
      </c>
    </row>
    <row r="52" spans="1:31" x14ac:dyDescent="0.45">
      <c r="A52" s="24" t="str">
        <f t="shared" ca="1" si="0"/>
        <v>Start</v>
      </c>
      <c r="B52" s="25"/>
      <c r="C52" s="26" t="s">
        <v>23</v>
      </c>
      <c r="D52" s="26" t="s">
        <v>25</v>
      </c>
      <c r="E52" s="26" t="s">
        <v>291</v>
      </c>
      <c r="F52" s="26" t="s">
        <v>693</v>
      </c>
      <c r="G52" s="27" t="s">
        <v>228</v>
      </c>
    </row>
    <row r="53" spans="1:31" x14ac:dyDescent="0.45">
      <c r="A53" s="24" t="str">
        <f t="shared" ca="1" si="0"/>
        <v>Finish</v>
      </c>
      <c r="B53" s="25"/>
      <c r="C53" s="26" t="s">
        <v>24</v>
      </c>
      <c r="D53" s="26" t="s">
        <v>26</v>
      </c>
      <c r="E53" s="26" t="s">
        <v>292</v>
      </c>
      <c r="F53" s="26" t="s">
        <v>694</v>
      </c>
      <c r="G53" s="27" t="s">
        <v>228</v>
      </c>
    </row>
    <row r="54" spans="1:31" x14ac:dyDescent="0.45">
      <c r="A54" s="24" t="str">
        <f t="shared" ca="1" si="0"/>
        <v>Who?</v>
      </c>
      <c r="B54" s="25"/>
      <c r="C54" s="26" t="s">
        <v>91</v>
      </c>
      <c r="D54" s="26" t="s">
        <v>253</v>
      </c>
      <c r="E54" s="26" t="s">
        <v>293</v>
      </c>
      <c r="F54" s="26" t="s">
        <v>695</v>
      </c>
      <c r="G54" s="27" t="s">
        <v>228</v>
      </c>
    </row>
    <row r="55" spans="1:31" x14ac:dyDescent="0.45">
      <c r="A55" s="24" t="str">
        <f t="shared" ca="1" si="0"/>
        <v>Objectifs</v>
      </c>
      <c r="B55" s="25"/>
      <c r="C55" s="26" t="s">
        <v>655</v>
      </c>
      <c r="D55" s="26" t="s">
        <v>656</v>
      </c>
      <c r="E55" s="26" t="s">
        <v>656</v>
      </c>
      <c r="F55" s="26" t="s">
        <v>696</v>
      </c>
      <c r="G55" s="27" t="s">
        <v>228</v>
      </c>
    </row>
    <row r="56" spans="1:31" s="22" customFormat="1" x14ac:dyDescent="0.45">
      <c r="A56" s="34" t="str">
        <f t="shared" ca="1" si="0"/>
        <v>B  A  L  A  N  C  E  D   S  C  O  R  E  C  A  R  D</v>
      </c>
      <c r="B56" s="19"/>
      <c r="C56" s="35" t="s">
        <v>257</v>
      </c>
      <c r="D56" s="35" t="s">
        <v>257</v>
      </c>
      <c r="E56" s="35" t="s">
        <v>294</v>
      </c>
      <c r="F56" s="35" t="s">
        <v>697</v>
      </c>
      <c r="G56" s="27" t="s">
        <v>228</v>
      </c>
      <c r="I56" s="23"/>
      <c r="J56" s="23"/>
      <c r="X56" s="85"/>
      <c r="Y56" s="85"/>
      <c r="Z56" s="85"/>
      <c r="AA56" s="85"/>
      <c r="AB56" s="85"/>
      <c r="AC56" s="85"/>
      <c r="AD56" s="85"/>
      <c r="AE56" s="85"/>
    </row>
    <row r="57" spans="1:31" x14ac:dyDescent="0.45">
      <c r="A57" s="24" t="str">
        <f t="shared" ca="1" si="0"/>
        <v>CLIENT PERSPECTIVE</v>
      </c>
      <c r="B57" s="25"/>
      <c r="C57" s="39" t="s">
        <v>11</v>
      </c>
      <c r="D57" s="26" t="s">
        <v>47</v>
      </c>
      <c r="E57" s="39" t="s">
        <v>295</v>
      </c>
      <c r="F57" s="39" t="s">
        <v>698</v>
      </c>
      <c r="G57" s="27" t="s">
        <v>228</v>
      </c>
    </row>
    <row r="58" spans="1:31" x14ac:dyDescent="0.45">
      <c r="A58" s="24" t="str">
        <f t="shared" ca="1" si="0"/>
        <v>FINANCIAL PERSPECTIVE</v>
      </c>
      <c r="B58" s="25"/>
      <c r="C58" s="39" t="s">
        <v>13</v>
      </c>
      <c r="D58" s="26" t="s">
        <v>48</v>
      </c>
      <c r="E58" s="39" t="s">
        <v>296</v>
      </c>
      <c r="F58" s="39" t="s">
        <v>699</v>
      </c>
      <c r="G58" s="27" t="s">
        <v>228</v>
      </c>
    </row>
    <row r="59" spans="1:31" x14ac:dyDescent="0.45">
      <c r="A59" s="24" t="str">
        <f t="shared" ca="1" si="0"/>
        <v>POTENTIAL PERSPECTIVE</v>
      </c>
      <c r="B59" s="25"/>
      <c r="C59" s="39" t="s">
        <v>44</v>
      </c>
      <c r="D59" s="26" t="s">
        <v>49</v>
      </c>
      <c r="E59" s="39" t="s">
        <v>297</v>
      </c>
      <c r="F59" s="39" t="s">
        <v>700</v>
      </c>
      <c r="G59" s="27" t="s">
        <v>228</v>
      </c>
    </row>
    <row r="60" spans="1:31" x14ac:dyDescent="0.45">
      <c r="A60" s="24" t="str">
        <f t="shared" ca="1" si="0"/>
        <v>PROCESS PERSPECTIVE</v>
      </c>
      <c r="B60" s="25"/>
      <c r="C60" s="39" t="s">
        <v>46</v>
      </c>
      <c r="D60" s="26" t="s">
        <v>50</v>
      </c>
      <c r="E60" s="39" t="s">
        <v>298</v>
      </c>
      <c r="F60" s="39" t="s">
        <v>701</v>
      </c>
      <c r="G60" s="27" t="s">
        <v>228</v>
      </c>
    </row>
    <row r="61" spans="1:31" x14ac:dyDescent="0.45">
      <c r="A61" s="24" t="str">
        <f t="shared" ca="1" si="0"/>
        <v>DIVERSE</v>
      </c>
      <c r="B61" s="25"/>
      <c r="C61" s="39" t="s">
        <v>45</v>
      </c>
      <c r="D61" s="26" t="s">
        <v>51</v>
      </c>
      <c r="E61" s="26" t="s">
        <v>302</v>
      </c>
      <c r="F61" s="26" t="s">
        <v>702</v>
      </c>
      <c r="G61" s="27" t="s">
        <v>228</v>
      </c>
    </row>
    <row r="62" spans="1:31" s="22" customFormat="1" x14ac:dyDescent="0.45">
      <c r="A62" s="34" t="str">
        <f t="shared" ca="1" si="0"/>
        <v>K  E  Y   F  I  G  U  R  E  S      from:</v>
      </c>
      <c r="B62" s="19"/>
      <c r="C62" s="35" t="s">
        <v>1224</v>
      </c>
      <c r="D62" s="35" t="s">
        <v>1280</v>
      </c>
      <c r="E62" s="35" t="s">
        <v>1225</v>
      </c>
      <c r="F62" s="35" t="s">
        <v>1226</v>
      </c>
      <c r="G62" s="27" t="s">
        <v>228</v>
      </c>
      <c r="I62" s="23"/>
      <c r="J62" s="23"/>
      <c r="X62" s="85"/>
      <c r="Y62" s="85"/>
      <c r="Z62" s="85"/>
      <c r="AA62" s="85"/>
      <c r="AB62" s="85"/>
      <c r="AC62" s="85"/>
      <c r="AD62" s="85"/>
      <c r="AE62" s="85"/>
    </row>
    <row r="63" spans="1:31" x14ac:dyDescent="0.45">
      <c r="A63" s="24" t="str">
        <f t="shared" ca="1" si="0"/>
        <v>Insert new year</v>
      </c>
      <c r="B63" s="25"/>
      <c r="C63" s="39" t="s">
        <v>76</v>
      </c>
      <c r="D63" s="26" t="s">
        <v>87</v>
      </c>
      <c r="E63" s="39" t="s">
        <v>299</v>
      </c>
      <c r="F63" s="39" t="s">
        <v>703</v>
      </c>
      <c r="G63" s="27" t="s">
        <v>228</v>
      </c>
    </row>
    <row r="64" spans="1:31" x14ac:dyDescent="0.45">
      <c r="A64" s="24" t="str">
        <f t="shared" ca="1" si="0"/>
        <v>Description</v>
      </c>
      <c r="B64" s="25"/>
      <c r="C64" s="39" t="s">
        <v>12</v>
      </c>
      <c r="D64" s="26" t="s">
        <v>52</v>
      </c>
      <c r="E64" s="39" t="s">
        <v>52</v>
      </c>
      <c r="F64" s="39" t="s">
        <v>704</v>
      </c>
      <c r="G64" s="27" t="s">
        <v>228</v>
      </c>
    </row>
    <row r="65" spans="1:31" x14ac:dyDescent="0.45">
      <c r="A65" s="24" t="str">
        <f t="shared" ca="1" si="0"/>
        <v>Target state</v>
      </c>
      <c r="B65" s="25"/>
      <c r="C65" s="39" t="s">
        <v>1</v>
      </c>
      <c r="D65" s="26" t="s">
        <v>34</v>
      </c>
      <c r="E65" s="39" t="s">
        <v>276</v>
      </c>
      <c r="F65" s="39" t="s">
        <v>672</v>
      </c>
      <c r="G65" s="27" t="s">
        <v>228</v>
      </c>
    </row>
    <row r="66" spans="1:31" x14ac:dyDescent="0.45">
      <c r="A66" s="24" t="str">
        <f t="shared" ca="1" si="0"/>
        <v>CLIENTS</v>
      </c>
      <c r="B66" s="25"/>
      <c r="C66" s="39" t="s">
        <v>53</v>
      </c>
      <c r="D66" s="26" t="s">
        <v>57</v>
      </c>
      <c r="E66" s="39" t="s">
        <v>57</v>
      </c>
      <c r="F66" s="39" t="s">
        <v>705</v>
      </c>
      <c r="G66" s="27" t="s">
        <v>228</v>
      </c>
    </row>
    <row r="67" spans="1:31" x14ac:dyDescent="0.45">
      <c r="A67" s="24" t="str">
        <f t="shared" ca="1" si="0"/>
        <v>FINANCES</v>
      </c>
      <c r="B67" s="25"/>
      <c r="C67" s="39" t="s">
        <v>54</v>
      </c>
      <c r="D67" s="26" t="s">
        <v>58</v>
      </c>
      <c r="E67" s="39" t="s">
        <v>58</v>
      </c>
      <c r="F67" s="39" t="s">
        <v>706</v>
      </c>
      <c r="G67" s="27" t="s">
        <v>228</v>
      </c>
    </row>
    <row r="68" spans="1:31" x14ac:dyDescent="0.45">
      <c r="A68" s="24" t="str">
        <f t="shared" ca="1" si="0"/>
        <v>POTENTIAL</v>
      </c>
      <c r="B68" s="25"/>
      <c r="C68" s="39" t="s">
        <v>55</v>
      </c>
      <c r="D68" s="26" t="s">
        <v>88</v>
      </c>
      <c r="E68" s="39" t="s">
        <v>300</v>
      </c>
      <c r="F68" s="39" t="s">
        <v>707</v>
      </c>
      <c r="G68" s="27" t="s">
        <v>228</v>
      </c>
    </row>
    <row r="69" spans="1:31" x14ac:dyDescent="0.45">
      <c r="A69" s="24" t="str">
        <f t="shared" ref="A69:A132" ca="1" si="1">OFFSET($C69,0,$B$4-1)</f>
        <v>PROCESSES</v>
      </c>
      <c r="B69" s="25"/>
      <c r="C69" s="39" t="s">
        <v>56</v>
      </c>
      <c r="D69" s="26" t="s">
        <v>59</v>
      </c>
      <c r="E69" s="39" t="s">
        <v>301</v>
      </c>
      <c r="F69" s="39" t="s">
        <v>708</v>
      </c>
      <c r="G69" s="27" t="s">
        <v>228</v>
      </c>
    </row>
    <row r="70" spans="1:31" x14ac:dyDescent="0.45">
      <c r="A70" s="24" t="str">
        <f t="shared" ca="1" si="1"/>
        <v>DIVERSE</v>
      </c>
      <c r="B70" s="25"/>
      <c r="C70" s="39" t="s">
        <v>45</v>
      </c>
      <c r="D70" s="26" t="s">
        <v>51</v>
      </c>
      <c r="E70" s="26" t="s">
        <v>302</v>
      </c>
      <c r="F70" s="26" t="s">
        <v>702</v>
      </c>
      <c r="G70" s="27" t="s">
        <v>228</v>
      </c>
    </row>
    <row r="71" spans="1:31" s="22" customFormat="1" x14ac:dyDescent="0.45">
      <c r="A71" s="34" t="str">
        <f t="shared" ca="1" si="1"/>
        <v xml:space="preserve">V I S I O N   -   M I S S I O N   -   V A L U E S </v>
      </c>
      <c r="B71" s="19"/>
      <c r="C71" s="35" t="s">
        <v>539</v>
      </c>
      <c r="D71" s="35" t="s">
        <v>540</v>
      </c>
      <c r="E71" s="35" t="s">
        <v>541</v>
      </c>
      <c r="F71" s="35" t="s">
        <v>709</v>
      </c>
      <c r="G71" s="27" t="s">
        <v>228</v>
      </c>
      <c r="I71" s="23"/>
      <c r="J71" s="23"/>
      <c r="X71" s="85"/>
      <c r="Y71" s="85"/>
      <c r="Z71" s="85"/>
      <c r="AA71" s="85"/>
      <c r="AB71" s="85"/>
      <c r="AC71" s="85"/>
      <c r="AD71" s="85"/>
      <c r="AE71" s="85"/>
    </row>
    <row r="72" spans="1:31" x14ac:dyDescent="0.45">
      <c r="A72" s="24" t="str">
        <f t="shared" ca="1" si="1"/>
        <v>Our vision</v>
      </c>
      <c r="B72" s="25"/>
      <c r="C72" s="40" t="s">
        <v>524</v>
      </c>
      <c r="D72" s="40" t="s">
        <v>525</v>
      </c>
      <c r="E72" s="40" t="s">
        <v>526</v>
      </c>
      <c r="F72" s="40" t="s">
        <v>527</v>
      </c>
      <c r="G72" s="27" t="s">
        <v>228</v>
      </c>
    </row>
    <row r="73" spans="1:31" x14ac:dyDescent="0.45">
      <c r="A73" s="24" t="str">
        <f t="shared" ca="1" si="1"/>
        <v>Our mission</v>
      </c>
      <c r="B73" s="25"/>
      <c r="C73" s="40" t="s">
        <v>528</v>
      </c>
      <c r="D73" s="40" t="s">
        <v>529</v>
      </c>
      <c r="E73" s="40" t="s">
        <v>530</v>
      </c>
      <c r="F73" s="40" t="s">
        <v>531</v>
      </c>
      <c r="G73" s="27" t="s">
        <v>228</v>
      </c>
    </row>
    <row r="74" spans="1:31" s="43" customFormat="1" x14ac:dyDescent="0.45">
      <c r="A74" s="41" t="str">
        <f t="shared" ca="1" si="1"/>
        <v>Our Values</v>
      </c>
      <c r="B74" s="42"/>
      <c r="C74" s="40" t="s">
        <v>532</v>
      </c>
      <c r="D74" s="40" t="s">
        <v>533</v>
      </c>
      <c r="E74" s="40" t="s">
        <v>534</v>
      </c>
      <c r="F74" s="40" t="s">
        <v>535</v>
      </c>
      <c r="G74" s="27" t="s">
        <v>228</v>
      </c>
      <c r="J74" s="3"/>
      <c r="X74" s="86"/>
      <c r="Y74" s="86"/>
      <c r="Z74" s="86"/>
      <c r="AA74" s="86"/>
      <c r="AB74" s="86"/>
      <c r="AC74" s="86"/>
      <c r="AD74" s="86"/>
      <c r="AE74" s="86"/>
    </row>
    <row r="75" spans="1:31" s="22" customFormat="1" x14ac:dyDescent="0.45">
      <c r="A75" s="35" t="str">
        <f t="shared" ca="1" si="1"/>
        <v>S  T  R  A  T  E  G  I  C    I  N  D  I  C  A  T  O  R  S</v>
      </c>
      <c r="B75" s="19"/>
      <c r="C75" s="35" t="s">
        <v>216</v>
      </c>
      <c r="D75" s="35" t="s">
        <v>545</v>
      </c>
      <c r="E75" s="35" t="s">
        <v>303</v>
      </c>
      <c r="F75" s="35" t="s">
        <v>710</v>
      </c>
      <c r="G75" s="27" t="s">
        <v>228</v>
      </c>
      <c r="I75" s="23"/>
      <c r="J75" s="23"/>
      <c r="X75" s="85"/>
      <c r="Y75" s="85"/>
      <c r="Z75" s="85"/>
      <c r="AA75" s="85"/>
      <c r="AB75" s="85"/>
      <c r="AC75" s="85"/>
      <c r="AD75" s="85"/>
      <c r="AE75" s="85"/>
    </row>
    <row r="76" spans="1:31" x14ac:dyDescent="0.45">
      <c r="A76" s="44" t="str">
        <f t="shared" ca="1" si="1"/>
        <v>Calculation</v>
      </c>
      <c r="B76" s="45"/>
      <c r="C76" s="46" t="s">
        <v>15</v>
      </c>
      <c r="D76" s="37" t="s">
        <v>231</v>
      </c>
      <c r="E76" s="46" t="s">
        <v>304</v>
      </c>
      <c r="F76" s="46" t="s">
        <v>711</v>
      </c>
      <c r="G76" s="27" t="s">
        <v>228</v>
      </c>
    </row>
    <row r="77" spans="1:31" x14ac:dyDescent="0.45">
      <c r="A77" s="44" t="str">
        <f t="shared" ca="1" si="1"/>
        <v>Description/Remarks</v>
      </c>
      <c r="B77" s="45"/>
      <c r="C77" s="46" t="s">
        <v>92</v>
      </c>
      <c r="D77" s="37" t="s">
        <v>93</v>
      </c>
      <c r="E77" s="46" t="s">
        <v>305</v>
      </c>
      <c r="F77" s="46" t="s">
        <v>712</v>
      </c>
      <c r="G77" s="27" t="s">
        <v>228</v>
      </c>
    </row>
    <row r="78" spans="1:31" x14ac:dyDescent="0.45">
      <c r="A78" s="44" t="str">
        <f t="shared" ca="1" si="1"/>
        <v>Source</v>
      </c>
      <c r="B78" s="45"/>
      <c r="C78" s="46" t="s">
        <v>94</v>
      </c>
      <c r="D78" s="37" t="s">
        <v>95</v>
      </c>
      <c r="E78" s="46" t="s">
        <v>95</v>
      </c>
      <c r="F78" s="46" t="s">
        <v>713</v>
      </c>
      <c r="G78" s="27" t="s">
        <v>228</v>
      </c>
    </row>
    <row r="79" spans="1:31" x14ac:dyDescent="0.45">
      <c r="A79" s="44" t="str">
        <f t="shared" ca="1" si="1"/>
        <v>Sector comparison</v>
      </c>
      <c r="B79" s="45"/>
      <c r="C79" s="47" t="s">
        <v>924</v>
      </c>
      <c r="D79" s="47" t="s">
        <v>925</v>
      </c>
      <c r="E79" s="47" t="s">
        <v>926</v>
      </c>
      <c r="F79" s="47" t="s">
        <v>927</v>
      </c>
      <c r="G79" s="27"/>
    </row>
    <row r="80" spans="1:31" ht="28.5" customHeight="1" x14ac:dyDescent="0.45">
      <c r="A80" s="44" t="str">
        <f t="shared" ca="1" si="1"/>
        <v>Time of the survey</v>
      </c>
      <c r="B80" s="45"/>
      <c r="C80" s="47" t="s">
        <v>928</v>
      </c>
      <c r="D80" s="47" t="s">
        <v>929</v>
      </c>
      <c r="E80" s="47" t="s">
        <v>930</v>
      </c>
      <c r="F80" s="47" t="s">
        <v>931</v>
      </c>
      <c r="G80" s="27" t="s">
        <v>228</v>
      </c>
    </row>
    <row r="81" spans="1:31" s="22" customFormat="1" x14ac:dyDescent="0.45">
      <c r="A81" s="48" t="str">
        <f t="shared" ca="1" si="1"/>
        <v>O  P  E  R  A  T  I  O  N  A  L    I  N  D   C  A  T  O  R  S</v>
      </c>
      <c r="B81" s="19"/>
      <c r="C81" s="48" t="s">
        <v>217</v>
      </c>
      <c r="D81" s="48" t="s">
        <v>544</v>
      </c>
      <c r="E81" s="48" t="s">
        <v>306</v>
      </c>
      <c r="F81" s="48" t="s">
        <v>714</v>
      </c>
      <c r="G81" s="27" t="s">
        <v>228</v>
      </c>
      <c r="I81" s="23"/>
      <c r="J81" s="23"/>
      <c r="X81" s="85"/>
      <c r="Y81" s="85"/>
      <c r="Z81" s="85"/>
      <c r="AA81" s="85"/>
      <c r="AB81" s="85"/>
      <c r="AC81" s="85"/>
      <c r="AD81" s="85"/>
      <c r="AE81" s="85"/>
    </row>
    <row r="82" spans="1:31" s="22" customFormat="1" x14ac:dyDescent="0.45">
      <c r="A82" s="20" t="str">
        <f t="shared" ca="1" si="1"/>
        <v>I  N  D  I  C  A  T  O  R  S    K  E  Y   F  I  G  U  R  E  S</v>
      </c>
      <c r="B82" s="19"/>
      <c r="C82" s="20" t="s">
        <v>222</v>
      </c>
      <c r="D82" s="20" t="s">
        <v>223</v>
      </c>
      <c r="E82" s="20" t="s">
        <v>307</v>
      </c>
      <c r="F82" s="20" t="s">
        <v>715</v>
      </c>
      <c r="G82" s="27" t="s">
        <v>228</v>
      </c>
      <c r="I82" s="23"/>
      <c r="J82" s="23"/>
      <c r="X82" s="85"/>
      <c r="Y82" s="85"/>
      <c r="Z82" s="85"/>
      <c r="AA82" s="85"/>
      <c r="AB82" s="85"/>
      <c r="AC82" s="85"/>
      <c r="AD82" s="85"/>
      <c r="AE82" s="85"/>
    </row>
    <row r="83" spans="1:31" x14ac:dyDescent="0.45">
      <c r="A83" s="44">
        <f t="shared" ca="1" si="1"/>
        <v>0</v>
      </c>
      <c r="C83" s="39"/>
      <c r="D83" s="39"/>
      <c r="E83" s="39"/>
      <c r="F83" s="39"/>
      <c r="G83" s="27" t="s">
        <v>228</v>
      </c>
    </row>
    <row r="84" spans="1:31" ht="28.5" x14ac:dyDescent="0.45">
      <c r="A84" s="44" t="str">
        <f t="shared" ca="1" si="1"/>
        <v>Do you wish to open the program "Strategic Management"?</v>
      </c>
      <c r="C84" s="37" t="s">
        <v>234</v>
      </c>
      <c r="D84" s="37" t="s">
        <v>254</v>
      </c>
      <c r="E84" s="37" t="s">
        <v>308</v>
      </c>
      <c r="F84" s="37" t="s">
        <v>716</v>
      </c>
      <c r="G84" s="27" t="s">
        <v>228</v>
      </c>
    </row>
    <row r="85" spans="1:31" ht="42.75" x14ac:dyDescent="0.45">
      <c r="A85" s="44" t="str">
        <f t="shared" ca="1" si="1"/>
        <v>Make sure that the file "02_StrategicManagement.xls" has been put in the same directory!</v>
      </c>
      <c r="C85" s="37" t="s">
        <v>536</v>
      </c>
      <c r="D85" s="37" t="s">
        <v>537</v>
      </c>
      <c r="E85" s="37" t="s">
        <v>538</v>
      </c>
      <c r="F85" s="37" t="s">
        <v>717</v>
      </c>
      <c r="G85" s="27" t="s">
        <v>228</v>
      </c>
    </row>
    <row r="86" spans="1:31" x14ac:dyDescent="0.45">
      <c r="A86" s="44" t="str">
        <f t="shared" ca="1" si="1"/>
        <v>Do you wish to open the program "Business Plan"?</v>
      </c>
      <c r="C86" s="37" t="s">
        <v>235</v>
      </c>
      <c r="D86" s="37" t="s">
        <v>255</v>
      </c>
      <c r="E86" s="37" t="s">
        <v>309</v>
      </c>
      <c r="F86" s="37" t="s">
        <v>718</v>
      </c>
      <c r="G86" s="27" t="s">
        <v>228</v>
      </c>
    </row>
    <row r="87" spans="1:31" ht="28.5" x14ac:dyDescent="0.45">
      <c r="A87" s="44" t="str">
        <f t="shared" ca="1" si="1"/>
        <v>Make sure that the file "04_BusinessPlan.xlsx" has been put in the same directory!</v>
      </c>
      <c r="C87" s="37" t="s">
        <v>552</v>
      </c>
      <c r="D87" s="37" t="s">
        <v>553</v>
      </c>
      <c r="E87" s="37" t="s">
        <v>554</v>
      </c>
      <c r="F87" s="37" t="s">
        <v>719</v>
      </c>
      <c r="G87" s="27" t="s">
        <v>228</v>
      </c>
    </row>
    <row r="88" spans="1:31" ht="28.5" x14ac:dyDescent="0.45">
      <c r="A88" s="44" t="str">
        <f t="shared" ca="1" si="1"/>
        <v>Do you wish to open the program "Innovation Management"?</v>
      </c>
      <c r="C88" s="50" t="s">
        <v>258</v>
      </c>
      <c r="D88" s="50" t="s">
        <v>259</v>
      </c>
      <c r="E88" s="50" t="s">
        <v>310</v>
      </c>
      <c r="F88" s="50" t="s">
        <v>720</v>
      </c>
      <c r="G88" s="27" t="s">
        <v>228</v>
      </c>
    </row>
    <row r="89" spans="1:31" ht="28.5" x14ac:dyDescent="0.45">
      <c r="A89" s="44" t="str">
        <f t="shared" ca="1" si="1"/>
        <v>Make sure that the file "08_Innovation.xlsx" has been put in the same directory!</v>
      </c>
      <c r="C89" s="50" t="s">
        <v>555</v>
      </c>
      <c r="D89" s="50" t="s">
        <v>556</v>
      </c>
      <c r="E89" s="50" t="s">
        <v>557</v>
      </c>
      <c r="F89" s="50" t="s">
        <v>721</v>
      </c>
      <c r="G89" s="27" t="s">
        <v>228</v>
      </c>
    </row>
    <row r="90" spans="1:31" ht="28.5" x14ac:dyDescent="0.45">
      <c r="A90" s="44" t="str">
        <f t="shared" ca="1" si="1"/>
        <v>Do you wish to open the program "Quality Management"?</v>
      </c>
      <c r="C90" s="50" t="s">
        <v>264</v>
      </c>
      <c r="D90" s="50" t="s">
        <v>265</v>
      </c>
      <c r="E90" s="50" t="s">
        <v>311</v>
      </c>
      <c r="F90" s="50" t="s">
        <v>722</v>
      </c>
      <c r="G90" s="27" t="s">
        <v>228</v>
      </c>
    </row>
    <row r="91" spans="1:31" ht="28.5" x14ac:dyDescent="0.45">
      <c r="A91" s="44" t="str">
        <f t="shared" ca="1" si="1"/>
        <v>Make sure that the file "07_Quality.xlsx" has been put in the same directory!</v>
      </c>
      <c r="C91" s="50" t="s">
        <v>558</v>
      </c>
      <c r="D91" s="50" t="s">
        <v>559</v>
      </c>
      <c r="E91" s="50" t="s">
        <v>560</v>
      </c>
      <c r="F91" s="50" t="s">
        <v>723</v>
      </c>
      <c r="G91" s="27" t="s">
        <v>228</v>
      </c>
    </row>
    <row r="92" spans="1:31" s="36" customFormat="1" x14ac:dyDescent="0.45">
      <c r="A92" s="51" t="str">
        <f t="shared" ca="1" si="1"/>
        <v>C O M M U N I C A T I O N</v>
      </c>
      <c r="B92" s="52"/>
      <c r="C92" s="53" t="s">
        <v>477</v>
      </c>
      <c r="D92" s="54" t="s">
        <v>478</v>
      </c>
      <c r="E92" s="54" t="s">
        <v>478</v>
      </c>
      <c r="F92" s="54" t="s">
        <v>724</v>
      </c>
      <c r="G92" s="27" t="s">
        <v>228</v>
      </c>
      <c r="H92" s="55"/>
      <c r="I92" s="55"/>
      <c r="J92" s="55"/>
      <c r="K92" s="55"/>
      <c r="X92" s="85"/>
      <c r="Y92" s="85"/>
      <c r="Z92" s="85"/>
      <c r="AA92" s="85"/>
      <c r="AB92" s="85"/>
      <c r="AC92" s="85"/>
      <c r="AD92" s="85"/>
      <c r="AE92" s="85"/>
    </row>
    <row r="93" spans="1:31" x14ac:dyDescent="0.45">
      <c r="A93" s="56" t="str">
        <f t="shared" ca="1" si="1"/>
        <v>Internal (direct)</v>
      </c>
      <c r="B93" s="57"/>
      <c r="C93" s="58" t="s">
        <v>637</v>
      </c>
      <c r="D93" s="59" t="s">
        <v>638</v>
      </c>
      <c r="E93" s="60" t="s">
        <v>639</v>
      </c>
      <c r="F93" s="60" t="s">
        <v>725</v>
      </c>
      <c r="G93" s="27" t="s">
        <v>228</v>
      </c>
      <c r="H93" s="61"/>
      <c r="I93" s="61"/>
      <c r="J93" s="61"/>
      <c r="K93" s="61"/>
    </row>
    <row r="94" spans="1:31" x14ac:dyDescent="0.45">
      <c r="A94" s="62" t="str">
        <f t="shared" ca="1" si="1"/>
        <v>External (direct)</v>
      </c>
      <c r="B94" s="57"/>
      <c r="C94" s="63" t="s">
        <v>642</v>
      </c>
      <c r="D94" s="64" t="s">
        <v>641</v>
      </c>
      <c r="E94" s="57" t="s">
        <v>640</v>
      </c>
      <c r="F94" s="57" t="s">
        <v>726</v>
      </c>
      <c r="G94" s="27" t="s">
        <v>228</v>
      </c>
      <c r="H94" s="61"/>
      <c r="I94" s="61"/>
      <c r="J94" s="61"/>
      <c r="K94" s="61"/>
    </row>
    <row r="95" spans="1:31" x14ac:dyDescent="0.45">
      <c r="A95" s="62" t="str">
        <f t="shared" ca="1" si="1"/>
        <v>Internet</v>
      </c>
      <c r="B95" s="57"/>
      <c r="C95" s="63" t="s">
        <v>479</v>
      </c>
      <c r="D95" s="64" t="s">
        <v>479</v>
      </c>
      <c r="E95" s="57" t="s">
        <v>479</v>
      </c>
      <c r="F95" s="57" t="s">
        <v>727</v>
      </c>
      <c r="G95" s="27" t="s">
        <v>228</v>
      </c>
      <c r="H95" s="61"/>
      <c r="I95" s="61"/>
      <c r="J95" s="61"/>
      <c r="K95" s="61"/>
    </row>
    <row r="96" spans="1:31" x14ac:dyDescent="0.45">
      <c r="A96" s="62" t="str">
        <f t="shared" ca="1" si="1"/>
        <v>Social Media</v>
      </c>
      <c r="B96" s="57"/>
      <c r="C96" s="63" t="s">
        <v>480</v>
      </c>
      <c r="D96" s="64" t="s">
        <v>480</v>
      </c>
      <c r="E96" s="57" t="s">
        <v>481</v>
      </c>
      <c r="F96" s="57" t="s">
        <v>728</v>
      </c>
      <c r="G96" s="27" t="s">
        <v>228</v>
      </c>
      <c r="H96" s="61"/>
      <c r="I96" s="61"/>
      <c r="J96" s="61"/>
      <c r="K96" s="61"/>
    </row>
    <row r="97" spans="1:11" x14ac:dyDescent="0.45">
      <c r="A97" s="62" t="str">
        <f t="shared" ca="1" si="1"/>
        <v>Public relations</v>
      </c>
      <c r="B97" s="57"/>
      <c r="C97" s="63" t="s">
        <v>482</v>
      </c>
      <c r="D97" s="64" t="s">
        <v>483</v>
      </c>
      <c r="E97" s="57" t="s">
        <v>484</v>
      </c>
      <c r="F97" s="57" t="s">
        <v>729</v>
      </c>
      <c r="G97" s="27" t="s">
        <v>228</v>
      </c>
      <c r="H97" s="61"/>
      <c r="I97" s="61"/>
      <c r="J97" s="61"/>
      <c r="K97" s="61"/>
    </row>
    <row r="98" spans="1:11" x14ac:dyDescent="0.45">
      <c r="A98" s="62" t="str">
        <f t="shared" ca="1" si="1"/>
        <v>Diverse</v>
      </c>
      <c r="B98" s="57"/>
      <c r="C98" s="63" t="s">
        <v>485</v>
      </c>
      <c r="D98" s="64" t="s">
        <v>486</v>
      </c>
      <c r="E98" s="57" t="s">
        <v>487</v>
      </c>
      <c r="F98" s="57" t="s">
        <v>730</v>
      </c>
      <c r="G98" s="27" t="s">
        <v>228</v>
      </c>
      <c r="H98" s="61"/>
      <c r="I98" s="61"/>
      <c r="J98" s="61"/>
      <c r="K98" s="61"/>
    </row>
    <row r="99" spans="1:11" x14ac:dyDescent="0.45">
      <c r="A99" s="62" t="str">
        <f t="shared" ca="1" si="1"/>
        <v>Impact</v>
      </c>
      <c r="B99" s="57"/>
      <c r="C99" s="64" t="s">
        <v>488</v>
      </c>
      <c r="D99" s="64" t="s">
        <v>488</v>
      </c>
      <c r="E99" s="57" t="s">
        <v>488</v>
      </c>
      <c r="F99" s="57" t="s">
        <v>731</v>
      </c>
      <c r="G99" s="27" t="s">
        <v>228</v>
      </c>
      <c r="H99" s="61"/>
      <c r="I99" s="61"/>
      <c r="J99" s="61"/>
      <c r="K99" s="61"/>
    </row>
    <row r="100" spans="1:11" x14ac:dyDescent="0.45">
      <c r="A100" s="62" t="str">
        <f t="shared" ca="1" si="1"/>
        <v>No.</v>
      </c>
      <c r="B100" s="57"/>
      <c r="C100" s="57" t="s">
        <v>2</v>
      </c>
      <c r="D100" s="57" t="s">
        <v>29</v>
      </c>
      <c r="E100" s="57" t="s">
        <v>29</v>
      </c>
      <c r="F100" s="57" t="s">
        <v>668</v>
      </c>
      <c r="G100" s="27" t="s">
        <v>228</v>
      </c>
      <c r="H100" s="61"/>
      <c r="I100" s="61"/>
      <c r="J100" s="61"/>
      <c r="K100" s="61"/>
    </row>
    <row r="101" spans="1:11" x14ac:dyDescent="0.45">
      <c r="A101" s="62" t="str">
        <f t="shared" ca="1" si="1"/>
        <v>Target public</v>
      </c>
      <c r="B101" s="57"/>
      <c r="C101" s="57" t="s">
        <v>631</v>
      </c>
      <c r="D101" s="57" t="s">
        <v>632</v>
      </c>
      <c r="E101" s="57" t="s">
        <v>633</v>
      </c>
      <c r="F101" s="57" t="s">
        <v>732</v>
      </c>
      <c r="G101" s="27" t="s">
        <v>228</v>
      </c>
      <c r="H101" s="61"/>
      <c r="I101" s="61"/>
      <c r="J101" s="61"/>
      <c r="K101" s="61"/>
    </row>
    <row r="102" spans="1:11" x14ac:dyDescent="0.45">
      <c r="A102" s="62" t="str">
        <f t="shared" ca="1" si="1"/>
        <v>In %</v>
      </c>
      <c r="B102" s="57"/>
      <c r="C102" s="64" t="s">
        <v>489</v>
      </c>
      <c r="D102" s="64" t="s">
        <v>490</v>
      </c>
      <c r="E102" s="57" t="s">
        <v>491</v>
      </c>
      <c r="F102" s="57" t="s">
        <v>733</v>
      </c>
      <c r="G102" s="27" t="s">
        <v>228</v>
      </c>
      <c r="H102" s="61"/>
      <c r="I102" s="61"/>
      <c r="J102" s="61"/>
      <c r="K102" s="61"/>
    </row>
    <row r="103" spans="1:11" x14ac:dyDescent="0.45">
      <c r="A103" s="62" t="str">
        <f t="shared" ca="1" si="1"/>
        <v>Key Message</v>
      </c>
      <c r="B103" s="57"/>
      <c r="C103" s="64" t="s">
        <v>634</v>
      </c>
      <c r="D103" s="64" t="s">
        <v>635</v>
      </c>
      <c r="E103" s="57" t="s">
        <v>636</v>
      </c>
      <c r="F103" s="57" t="s">
        <v>734</v>
      </c>
      <c r="G103" s="27" t="s">
        <v>228</v>
      </c>
      <c r="H103" s="61"/>
      <c r="I103" s="61"/>
      <c r="J103" s="61"/>
      <c r="K103" s="61"/>
    </row>
    <row r="104" spans="1:11" x14ac:dyDescent="0.45">
      <c r="A104" s="62" t="str">
        <f t="shared" ca="1" si="1"/>
        <v>Indicators</v>
      </c>
      <c r="B104" s="57"/>
      <c r="C104" s="64" t="s">
        <v>505</v>
      </c>
      <c r="D104" s="64" t="s">
        <v>506</v>
      </c>
      <c r="E104" s="65" t="s">
        <v>507</v>
      </c>
      <c r="F104" s="65" t="s">
        <v>735</v>
      </c>
      <c r="G104" s="27" t="s">
        <v>228</v>
      </c>
      <c r="H104" s="61"/>
      <c r="I104" s="61"/>
      <c r="J104" s="61"/>
      <c r="K104" s="61"/>
    </row>
    <row r="105" spans="1:11" x14ac:dyDescent="0.45">
      <c r="A105" s="62" t="str">
        <f t="shared" ca="1" si="1"/>
        <v>Priority</v>
      </c>
      <c r="B105" s="57"/>
      <c r="C105" s="64" t="s">
        <v>502</v>
      </c>
      <c r="D105" s="64" t="s">
        <v>503</v>
      </c>
      <c r="E105" s="57" t="s">
        <v>504</v>
      </c>
      <c r="F105" s="57" t="s">
        <v>736</v>
      </c>
      <c r="G105" s="27" t="s">
        <v>228</v>
      </c>
      <c r="H105" s="61"/>
      <c r="I105" s="61"/>
      <c r="J105" s="61"/>
      <c r="K105" s="61"/>
    </row>
    <row r="106" spans="1:11" x14ac:dyDescent="0.45">
      <c r="A106" s="62" t="str">
        <f t="shared" ca="1" si="1"/>
        <v>Remarks</v>
      </c>
      <c r="B106" s="57"/>
      <c r="C106" s="64" t="s">
        <v>492</v>
      </c>
      <c r="D106" s="64" t="s">
        <v>493</v>
      </c>
      <c r="E106" s="57" t="s">
        <v>494</v>
      </c>
      <c r="F106" s="57" t="s">
        <v>737</v>
      </c>
      <c r="G106" s="27" t="s">
        <v>228</v>
      </c>
      <c r="H106" s="61"/>
      <c r="I106" s="61"/>
      <c r="J106" s="61"/>
      <c r="K106" s="61"/>
    </row>
    <row r="107" spans="1:11" x14ac:dyDescent="0.45">
      <c r="A107" s="66" t="str">
        <f t="shared" ca="1" si="1"/>
        <v>Who?</v>
      </c>
      <c r="B107" s="57"/>
      <c r="C107" s="67" t="s">
        <v>91</v>
      </c>
      <c r="D107" s="67" t="s">
        <v>253</v>
      </c>
      <c r="E107" s="68" t="s">
        <v>293</v>
      </c>
      <c r="F107" s="68" t="s">
        <v>695</v>
      </c>
      <c r="G107" s="27" t="s">
        <v>228</v>
      </c>
      <c r="H107" s="61"/>
      <c r="I107" s="61"/>
      <c r="J107" s="61"/>
      <c r="K107" s="61"/>
    </row>
    <row r="108" spans="1:11" x14ac:dyDescent="0.45">
      <c r="A108" s="69" t="str">
        <f t="shared" ca="1" si="1"/>
        <v xml:space="preserve">I N N O V A T I O N  &amp;  O P P O R T U N I T I E S  </v>
      </c>
      <c r="B108" s="25"/>
      <c r="C108" s="69" t="s">
        <v>1217</v>
      </c>
      <c r="D108" s="69" t="s">
        <v>1218</v>
      </c>
      <c r="E108" s="69" t="s">
        <v>1219</v>
      </c>
      <c r="F108" s="69" t="s">
        <v>1220</v>
      </c>
      <c r="G108" s="27" t="s">
        <v>228</v>
      </c>
    </row>
    <row r="109" spans="1:11" x14ac:dyDescent="0.45">
      <c r="A109" s="62" t="str">
        <f t="shared" ca="1" si="1"/>
        <v>Goals</v>
      </c>
      <c r="B109" s="57"/>
      <c r="C109" s="64" t="s">
        <v>655</v>
      </c>
      <c r="D109" s="64" t="s">
        <v>656</v>
      </c>
      <c r="E109" s="57" t="s">
        <v>1221</v>
      </c>
      <c r="F109" s="57" t="s">
        <v>696</v>
      </c>
      <c r="G109" s="27" t="s">
        <v>228</v>
      </c>
      <c r="H109" s="61"/>
      <c r="I109" s="61"/>
      <c r="J109" s="61"/>
      <c r="K109" s="61"/>
    </row>
    <row r="110" spans="1:11" x14ac:dyDescent="0.45">
      <c r="A110" s="70" t="str">
        <f t="shared" ca="1" si="1"/>
        <v>Indicators</v>
      </c>
      <c r="B110" s="71"/>
      <c r="C110" s="72" t="s">
        <v>505</v>
      </c>
      <c r="D110" s="72" t="s">
        <v>506</v>
      </c>
      <c r="E110" s="65" t="s">
        <v>507</v>
      </c>
      <c r="F110" s="65" t="s">
        <v>735</v>
      </c>
      <c r="G110" s="27" t="s">
        <v>228</v>
      </c>
      <c r="H110" s="61"/>
      <c r="I110" s="61"/>
      <c r="J110" s="61"/>
      <c r="K110" s="61"/>
    </row>
    <row r="111" spans="1:11" x14ac:dyDescent="0.45">
      <c r="A111" s="69" t="str">
        <f t="shared" ca="1" si="1"/>
        <v xml:space="preserve">Q U A L I T Y  </v>
      </c>
      <c r="B111" s="25"/>
      <c r="C111" s="69" t="s">
        <v>512</v>
      </c>
      <c r="D111" s="69" t="s">
        <v>513</v>
      </c>
      <c r="E111" s="69" t="s">
        <v>514</v>
      </c>
      <c r="F111" s="69" t="s">
        <v>738</v>
      </c>
      <c r="G111" s="27" t="s">
        <v>228</v>
      </c>
      <c r="H111" s="61"/>
      <c r="I111" s="61"/>
      <c r="J111" s="61"/>
      <c r="K111" s="61"/>
    </row>
    <row r="112" spans="1:11" x14ac:dyDescent="0.45">
      <c r="A112" s="62" t="str">
        <f t="shared" ca="1" si="1"/>
        <v>Quality goals</v>
      </c>
      <c r="B112" s="57"/>
      <c r="C112" s="64" t="s">
        <v>508</v>
      </c>
      <c r="D112" s="64" t="s">
        <v>509</v>
      </c>
      <c r="E112" s="57" t="s">
        <v>510</v>
      </c>
      <c r="F112" s="57" t="s">
        <v>739</v>
      </c>
      <c r="G112" s="27" t="s">
        <v>228</v>
      </c>
      <c r="H112" s="61"/>
      <c r="I112" s="61"/>
      <c r="J112" s="61"/>
      <c r="K112" s="61"/>
    </row>
    <row r="113" spans="1:11" x14ac:dyDescent="0.45">
      <c r="A113" s="69" t="str">
        <f t="shared" ca="1" si="1"/>
        <v>Y E A R L Y   G O A L S</v>
      </c>
      <c r="B113" s="25"/>
      <c r="C113" s="69" t="s">
        <v>515</v>
      </c>
      <c r="D113" s="69" t="s">
        <v>516</v>
      </c>
      <c r="E113" s="69" t="s">
        <v>517</v>
      </c>
      <c r="F113" s="69" t="s">
        <v>740</v>
      </c>
      <c r="G113" s="27" t="s">
        <v>228</v>
      </c>
      <c r="H113" s="61"/>
      <c r="I113" s="61"/>
      <c r="J113" s="61"/>
      <c r="K113" s="61"/>
    </row>
    <row r="114" spans="1:11" x14ac:dyDescent="0.45">
      <c r="A114" s="62" t="str">
        <f t="shared" ca="1" si="1"/>
        <v>Yearly goals</v>
      </c>
      <c r="B114" s="57"/>
      <c r="C114" s="64" t="s">
        <v>520</v>
      </c>
      <c r="D114" s="64" t="s">
        <v>519</v>
      </c>
      <c r="E114" s="57" t="s">
        <v>518</v>
      </c>
      <c r="F114" s="57" t="s">
        <v>741</v>
      </c>
      <c r="G114" s="27" t="s">
        <v>228</v>
      </c>
      <c r="H114" s="61"/>
      <c r="I114" s="61"/>
      <c r="J114" s="61"/>
      <c r="K114" s="61"/>
    </row>
    <row r="115" spans="1:11" x14ac:dyDescent="0.45">
      <c r="A115" s="62" t="str">
        <f t="shared" ca="1" si="1"/>
        <v>Remarks</v>
      </c>
      <c r="B115" s="57"/>
      <c r="C115" s="64" t="s">
        <v>492</v>
      </c>
      <c r="D115" s="64" t="s">
        <v>493</v>
      </c>
      <c r="E115" s="57" t="s">
        <v>494</v>
      </c>
      <c r="F115" s="57" t="s">
        <v>737</v>
      </c>
      <c r="G115" s="27" t="s">
        <v>228</v>
      </c>
      <c r="H115" s="61"/>
      <c r="I115" s="61"/>
      <c r="J115" s="61"/>
      <c r="K115" s="61"/>
    </row>
    <row r="116" spans="1:11" x14ac:dyDescent="0.45">
      <c r="A116" s="24" t="str">
        <f t="shared" ca="1" si="1"/>
        <v>Measures / projects</v>
      </c>
      <c r="B116" s="25"/>
      <c r="C116" s="26" t="s">
        <v>643</v>
      </c>
      <c r="D116" s="26" t="s">
        <v>644</v>
      </c>
      <c r="E116" s="26" t="s">
        <v>645</v>
      </c>
      <c r="F116" s="26" t="s">
        <v>742</v>
      </c>
      <c r="G116" s="27" t="s">
        <v>228</v>
      </c>
    </row>
    <row r="117" spans="1:11" x14ac:dyDescent="0.45">
      <c r="A117" s="24" t="str">
        <f t="shared" ca="1" si="1"/>
        <v>Nbr. strat.</v>
      </c>
      <c r="B117" s="25"/>
      <c r="C117" s="73" t="s">
        <v>646</v>
      </c>
      <c r="D117" s="73" t="s">
        <v>647</v>
      </c>
      <c r="E117" s="73" t="s">
        <v>648</v>
      </c>
      <c r="F117" s="73" t="s">
        <v>743</v>
      </c>
      <c r="G117" s="27" t="s">
        <v>228</v>
      </c>
    </row>
    <row r="118" spans="1:11" x14ac:dyDescent="0.45">
      <c r="A118" s="24" t="str">
        <f t="shared" ca="1" si="1"/>
        <v>Domain</v>
      </c>
      <c r="B118" s="25"/>
      <c r="C118" s="73" t="s">
        <v>649</v>
      </c>
      <c r="D118" s="73" t="s">
        <v>650</v>
      </c>
      <c r="E118" s="73" t="s">
        <v>651</v>
      </c>
      <c r="F118" s="73" t="s">
        <v>744</v>
      </c>
      <c r="G118" s="27" t="s">
        <v>228</v>
      </c>
    </row>
    <row r="119" spans="1:11" x14ac:dyDescent="0.45">
      <c r="A119" s="69" t="str">
        <f t="shared" ca="1" si="1"/>
        <v>O V E R V I E W   C O C K P I T</v>
      </c>
      <c r="B119" s="25"/>
      <c r="C119" s="69" t="s">
        <v>542</v>
      </c>
      <c r="D119" s="69" t="s">
        <v>767</v>
      </c>
      <c r="E119" s="69" t="s">
        <v>543</v>
      </c>
      <c r="F119" s="69" t="s">
        <v>765</v>
      </c>
      <c r="G119" s="27" t="s">
        <v>228</v>
      </c>
      <c r="H119" s="61"/>
      <c r="I119" s="61"/>
      <c r="J119" s="61"/>
      <c r="K119" s="61"/>
    </row>
    <row r="120" spans="1:11" x14ac:dyDescent="0.45">
      <c r="A120" s="62" t="str">
        <f t="shared" ca="1" si="1"/>
        <v>Strategic indicators</v>
      </c>
      <c r="B120" s="57"/>
      <c r="C120" s="64" t="s">
        <v>32</v>
      </c>
      <c r="D120" s="64" t="s">
        <v>31</v>
      </c>
      <c r="E120" s="57" t="s">
        <v>284</v>
      </c>
      <c r="F120" s="57" t="s">
        <v>685</v>
      </c>
      <c r="G120" s="27" t="s">
        <v>228</v>
      </c>
      <c r="H120" s="61"/>
      <c r="I120" s="61"/>
      <c r="J120" s="61"/>
      <c r="K120" s="61"/>
    </row>
    <row r="121" spans="1:11" x14ac:dyDescent="0.45">
      <c r="A121" s="62" t="str">
        <f t="shared" ca="1" si="1"/>
        <v>Strategies</v>
      </c>
      <c r="B121" s="57"/>
      <c r="C121" s="64" t="s">
        <v>220</v>
      </c>
      <c r="D121" s="64" t="s">
        <v>221</v>
      </c>
      <c r="E121" s="57" t="s">
        <v>283</v>
      </c>
      <c r="F121" s="57" t="s">
        <v>684</v>
      </c>
      <c r="G121" s="27" t="s">
        <v>228</v>
      </c>
      <c r="H121" s="61"/>
      <c r="I121" s="61"/>
      <c r="J121" s="61"/>
      <c r="K121" s="61"/>
    </row>
    <row r="122" spans="1:11" x14ac:dyDescent="0.45">
      <c r="A122" s="62" t="str">
        <f t="shared" ca="1" si="1"/>
        <v>Measures</v>
      </c>
      <c r="B122" s="57"/>
      <c r="C122" s="64" t="s">
        <v>218</v>
      </c>
      <c r="D122" s="64" t="s">
        <v>219</v>
      </c>
      <c r="E122" s="57" t="s">
        <v>287</v>
      </c>
      <c r="F122" s="57" t="s">
        <v>689</v>
      </c>
      <c r="G122" s="27" t="s">
        <v>228</v>
      </c>
      <c r="H122" s="61"/>
      <c r="I122" s="61"/>
      <c r="J122" s="61"/>
      <c r="K122" s="61"/>
    </row>
    <row r="123" spans="1:11" x14ac:dyDescent="0.45">
      <c r="A123" s="62" t="str">
        <f t="shared" ca="1" si="1"/>
        <v>Projtects</v>
      </c>
      <c r="B123" s="57"/>
      <c r="C123" s="64" t="s">
        <v>18</v>
      </c>
      <c r="D123" s="64" t="s">
        <v>39</v>
      </c>
      <c r="E123" s="57" t="s">
        <v>549</v>
      </c>
      <c r="F123" s="57" t="s">
        <v>745</v>
      </c>
      <c r="G123" s="27" t="s">
        <v>228</v>
      </c>
      <c r="H123" s="61"/>
      <c r="I123" s="61"/>
      <c r="J123" s="61"/>
      <c r="K123" s="61"/>
    </row>
    <row r="124" spans="1:11" x14ac:dyDescent="0.45">
      <c r="A124" s="62" t="str">
        <f t="shared" ca="1" si="1"/>
        <v>TOTAL</v>
      </c>
      <c r="B124" s="57"/>
      <c r="C124" s="64" t="s">
        <v>497</v>
      </c>
      <c r="D124" s="64" t="s">
        <v>497</v>
      </c>
      <c r="E124" s="64" t="s">
        <v>497</v>
      </c>
      <c r="F124" s="64" t="s">
        <v>746</v>
      </c>
      <c r="G124" s="27" t="s">
        <v>228</v>
      </c>
      <c r="H124" s="61"/>
      <c r="I124" s="61"/>
      <c r="J124" s="61"/>
      <c r="K124" s="61"/>
    </row>
    <row r="125" spans="1:11" x14ac:dyDescent="0.45">
      <c r="A125" s="62" t="str">
        <f t="shared" ca="1" si="1"/>
        <v>not achieved</v>
      </c>
      <c r="B125" s="57"/>
      <c r="C125" s="64" t="s">
        <v>562</v>
      </c>
      <c r="D125" s="64" t="s">
        <v>564</v>
      </c>
      <c r="E125" s="64" t="s">
        <v>566</v>
      </c>
      <c r="F125" s="64" t="s">
        <v>747</v>
      </c>
      <c r="G125" s="27" t="s">
        <v>228</v>
      </c>
      <c r="H125" s="61"/>
      <c r="I125" s="61"/>
      <c r="J125" s="61"/>
      <c r="K125" s="61"/>
    </row>
    <row r="126" spans="1:11" x14ac:dyDescent="0.45">
      <c r="A126" s="62" t="str">
        <f t="shared" ca="1" si="1"/>
        <v>partially</v>
      </c>
      <c r="B126" s="57"/>
      <c r="C126" s="64" t="s">
        <v>561</v>
      </c>
      <c r="D126" s="64" t="s">
        <v>563</v>
      </c>
      <c r="E126" s="64" t="s">
        <v>565</v>
      </c>
      <c r="F126" s="64" t="s">
        <v>748</v>
      </c>
      <c r="G126" s="27" t="s">
        <v>228</v>
      </c>
      <c r="H126" s="61"/>
      <c r="I126" s="61"/>
      <c r="J126" s="61"/>
      <c r="K126" s="61"/>
    </row>
    <row r="127" spans="1:11" x14ac:dyDescent="0.45">
      <c r="A127" s="62" t="str">
        <f t="shared" ca="1" si="1"/>
        <v>achieved</v>
      </c>
      <c r="B127" s="57"/>
      <c r="C127" s="64" t="s">
        <v>14</v>
      </c>
      <c r="D127" s="64" t="s">
        <v>35</v>
      </c>
      <c r="E127" s="64" t="s">
        <v>501</v>
      </c>
      <c r="F127" s="64" t="s">
        <v>686</v>
      </c>
      <c r="G127" s="27" t="s">
        <v>228</v>
      </c>
      <c r="H127" s="61"/>
      <c r="I127" s="61"/>
      <c r="J127" s="61"/>
      <c r="K127" s="61"/>
    </row>
    <row r="128" spans="1:11" x14ac:dyDescent="0.45">
      <c r="A128" s="62" t="str">
        <f t="shared" ca="1" si="1"/>
        <v>Targets achieved [%]</v>
      </c>
      <c r="B128" s="57"/>
      <c r="C128" s="64" t="s">
        <v>551</v>
      </c>
      <c r="D128" s="64" t="s">
        <v>568</v>
      </c>
      <c r="E128" s="57" t="s">
        <v>567</v>
      </c>
      <c r="F128" s="57" t="s">
        <v>749</v>
      </c>
      <c r="G128" s="27" t="s">
        <v>228</v>
      </c>
      <c r="H128" s="61"/>
      <c r="I128" s="61"/>
      <c r="J128" s="61"/>
      <c r="K128" s="61"/>
    </row>
    <row r="129" spans="1:31" x14ac:dyDescent="0.45">
      <c r="A129" s="62" t="str">
        <f t="shared" ca="1" si="1"/>
        <v>BSC</v>
      </c>
      <c r="B129" s="57"/>
      <c r="C129" s="64" t="s">
        <v>550</v>
      </c>
      <c r="D129" s="64" t="s">
        <v>550</v>
      </c>
      <c r="E129" s="64" t="s">
        <v>550</v>
      </c>
      <c r="F129" s="64" t="s">
        <v>750</v>
      </c>
      <c r="G129" s="27" t="s">
        <v>228</v>
      </c>
      <c r="H129" s="61"/>
      <c r="I129" s="61"/>
      <c r="J129" s="61"/>
      <c r="K129" s="61"/>
    </row>
    <row r="130" spans="1:31" ht="15.75" customHeight="1" x14ac:dyDescent="0.45">
      <c r="A130" s="62" t="str">
        <f t="shared" ca="1" si="1"/>
        <v>Yearly goals</v>
      </c>
      <c r="B130" s="57"/>
      <c r="C130" s="64" t="s">
        <v>520</v>
      </c>
      <c r="D130" s="64" t="s">
        <v>519</v>
      </c>
      <c r="E130" s="64" t="s">
        <v>518</v>
      </c>
      <c r="F130" s="64" t="s">
        <v>741</v>
      </c>
      <c r="G130" s="27" t="s">
        <v>228</v>
      </c>
      <c r="H130" s="61"/>
      <c r="I130" s="61"/>
      <c r="J130" s="61"/>
      <c r="K130" s="61"/>
    </row>
    <row r="131" spans="1:31" x14ac:dyDescent="0.45">
      <c r="A131" s="62" t="str">
        <f t="shared" ca="1" si="1"/>
        <v>Strategies</v>
      </c>
      <c r="B131" s="57"/>
      <c r="C131" s="64" t="s">
        <v>220</v>
      </c>
      <c r="D131" s="64" t="s">
        <v>221</v>
      </c>
      <c r="E131" s="64" t="s">
        <v>283</v>
      </c>
      <c r="F131" s="64" t="s">
        <v>684</v>
      </c>
      <c r="G131" s="27" t="s">
        <v>228</v>
      </c>
      <c r="H131" s="61"/>
      <c r="I131" s="61"/>
      <c r="J131" s="61"/>
      <c r="K131" s="61"/>
    </row>
    <row r="132" spans="1:31" x14ac:dyDescent="0.45">
      <c r="A132" s="62" t="str">
        <f t="shared" ca="1" si="1"/>
        <v>Quality</v>
      </c>
      <c r="B132" s="57"/>
      <c r="C132" s="64" t="s">
        <v>260</v>
      </c>
      <c r="D132" s="64" t="s">
        <v>263</v>
      </c>
      <c r="E132" s="64" t="s">
        <v>261</v>
      </c>
      <c r="F132" s="64" t="s">
        <v>751</v>
      </c>
      <c r="G132" s="27" t="s">
        <v>228</v>
      </c>
      <c r="H132" s="61"/>
      <c r="I132" s="61"/>
      <c r="J132" s="61"/>
      <c r="K132" s="61"/>
    </row>
    <row r="133" spans="1:31" x14ac:dyDescent="0.45">
      <c r="A133" s="62" t="str">
        <f t="shared" ref="A133:A196" ca="1" si="2">OFFSET($C133,0,$B$4-1)</f>
        <v>Innovation</v>
      </c>
      <c r="B133" s="57"/>
      <c r="C133" s="64" t="s">
        <v>511</v>
      </c>
      <c r="D133" s="64" t="s">
        <v>511</v>
      </c>
      <c r="E133" s="64" t="s">
        <v>511</v>
      </c>
      <c r="F133" s="64" t="s">
        <v>663</v>
      </c>
      <c r="G133" s="27" t="s">
        <v>228</v>
      </c>
      <c r="H133" s="61"/>
      <c r="I133" s="61"/>
      <c r="J133" s="61"/>
      <c r="K133" s="61"/>
    </row>
    <row r="134" spans="1:31" x14ac:dyDescent="0.45">
      <c r="A134" s="62" t="str">
        <f t="shared" ca="1" si="2"/>
        <v>Total</v>
      </c>
      <c r="B134" s="57"/>
      <c r="C134" s="64" t="s">
        <v>569</v>
      </c>
      <c r="D134" s="64" t="s">
        <v>546</v>
      </c>
      <c r="E134" s="64" t="s">
        <v>546</v>
      </c>
      <c r="F134" s="64" t="s">
        <v>752</v>
      </c>
      <c r="G134" s="27" t="s">
        <v>228</v>
      </c>
      <c r="H134" s="61"/>
      <c r="I134" s="61"/>
      <c r="J134" s="61"/>
      <c r="K134" s="61"/>
    </row>
    <row r="135" spans="1:31" s="75" customFormat="1" x14ac:dyDescent="0.45">
      <c r="A135" s="35" t="str">
        <f t="shared" ca="1" si="2"/>
        <v>R I S K   M A N A G E M E N T</v>
      </c>
      <c r="B135" s="74"/>
      <c r="C135" s="35" t="s">
        <v>785</v>
      </c>
      <c r="D135" s="35" t="s">
        <v>786</v>
      </c>
      <c r="E135" s="35" t="s">
        <v>787</v>
      </c>
      <c r="F135" s="35" t="s">
        <v>788</v>
      </c>
      <c r="G135" s="27" t="s">
        <v>228</v>
      </c>
      <c r="J135" s="4"/>
      <c r="X135" s="87"/>
      <c r="Y135" s="87"/>
      <c r="Z135" s="87"/>
      <c r="AA135" s="87"/>
      <c r="AB135" s="87"/>
      <c r="AC135" s="87"/>
      <c r="AD135" s="87"/>
      <c r="AE135" s="87"/>
    </row>
    <row r="136" spans="1:31" s="43" customFormat="1" x14ac:dyDescent="0.45">
      <c r="A136" s="41" t="str">
        <f t="shared" ca="1" si="2"/>
        <v>Probability of occurrence</v>
      </c>
      <c r="B136" s="42"/>
      <c r="C136" s="76" t="s">
        <v>574</v>
      </c>
      <c r="D136" s="76" t="s">
        <v>575</v>
      </c>
      <c r="E136" s="76" t="s">
        <v>576</v>
      </c>
      <c r="F136" s="76" t="s">
        <v>577</v>
      </c>
      <c r="G136" s="27" t="s">
        <v>228</v>
      </c>
      <c r="J136" s="3"/>
      <c r="X136" s="86"/>
      <c r="Y136" s="86"/>
      <c r="Z136" s="86"/>
      <c r="AA136" s="86"/>
      <c r="AB136" s="86"/>
      <c r="AC136" s="86"/>
      <c r="AD136" s="86"/>
      <c r="AE136" s="86"/>
    </row>
    <row r="137" spans="1:31" s="43" customFormat="1" x14ac:dyDescent="0.45">
      <c r="A137" s="41" t="str">
        <f t="shared" ca="1" si="2"/>
        <v>High</v>
      </c>
      <c r="B137" s="42"/>
      <c r="C137" s="76" t="s">
        <v>578</v>
      </c>
      <c r="D137" s="76" t="s">
        <v>579</v>
      </c>
      <c r="E137" s="76" t="s">
        <v>580</v>
      </c>
      <c r="F137" s="76" t="s">
        <v>581</v>
      </c>
      <c r="G137" s="27" t="s">
        <v>228</v>
      </c>
      <c r="J137" s="3"/>
      <c r="X137" s="86"/>
      <c r="Y137" s="86"/>
      <c r="Z137" s="86"/>
      <c r="AA137" s="86"/>
      <c r="AB137" s="86"/>
      <c r="AC137" s="86"/>
      <c r="AD137" s="86"/>
      <c r="AE137" s="86"/>
    </row>
    <row r="138" spans="1:31" s="43" customFormat="1" x14ac:dyDescent="0.45">
      <c r="A138" s="41" t="str">
        <f t="shared" ca="1" si="2"/>
        <v>Medium</v>
      </c>
      <c r="B138" s="42"/>
      <c r="C138" s="76" t="s">
        <v>582</v>
      </c>
      <c r="D138" s="76" t="s">
        <v>583</v>
      </c>
      <c r="E138" s="76" t="s">
        <v>584</v>
      </c>
      <c r="F138" s="76" t="s">
        <v>585</v>
      </c>
      <c r="G138" s="27" t="s">
        <v>228</v>
      </c>
      <c r="J138" s="3"/>
      <c r="X138" s="86"/>
      <c r="Y138" s="86"/>
      <c r="Z138" s="86"/>
      <c r="AA138" s="86"/>
      <c r="AB138" s="86"/>
      <c r="AC138" s="86"/>
      <c r="AD138" s="86"/>
      <c r="AE138" s="86"/>
    </row>
    <row r="139" spans="1:31" s="43" customFormat="1" x14ac:dyDescent="0.45">
      <c r="A139" s="41" t="str">
        <f t="shared" ca="1" si="2"/>
        <v>Low</v>
      </c>
      <c r="B139" s="42"/>
      <c r="C139" s="76" t="s">
        <v>586</v>
      </c>
      <c r="D139" s="76" t="s">
        <v>587</v>
      </c>
      <c r="E139" s="76" t="s">
        <v>588</v>
      </c>
      <c r="F139" s="76" t="s">
        <v>589</v>
      </c>
      <c r="G139" s="27" t="s">
        <v>228</v>
      </c>
      <c r="J139" s="3"/>
      <c r="X139" s="86"/>
      <c r="Y139" s="86"/>
      <c r="Z139" s="86"/>
      <c r="AA139" s="86"/>
      <c r="AB139" s="86"/>
      <c r="AC139" s="86"/>
      <c r="AD139" s="86"/>
      <c r="AE139" s="86"/>
    </row>
    <row r="140" spans="1:31" s="43" customFormat="1" x14ac:dyDescent="0.45">
      <c r="A140" s="41" t="str">
        <f t="shared" ca="1" si="2"/>
        <v>Extent of damage</v>
      </c>
      <c r="B140" s="42"/>
      <c r="C140" s="76" t="s">
        <v>590</v>
      </c>
      <c r="D140" s="76" t="s">
        <v>591</v>
      </c>
      <c r="E140" s="76" t="s">
        <v>592</v>
      </c>
      <c r="F140" s="76" t="s">
        <v>593</v>
      </c>
      <c r="G140" s="27" t="s">
        <v>228</v>
      </c>
      <c r="J140" s="3"/>
      <c r="X140" s="86"/>
      <c r="Y140" s="86"/>
      <c r="Z140" s="86"/>
      <c r="AA140" s="86"/>
      <c r="AB140" s="86"/>
      <c r="AC140" s="86"/>
      <c r="AD140" s="86"/>
      <c r="AE140" s="86"/>
    </row>
    <row r="141" spans="1:31" s="43" customFormat="1" x14ac:dyDescent="0.45">
      <c r="A141" s="41" t="str">
        <f t="shared" ca="1" si="2"/>
        <v>No need for action</v>
      </c>
      <c r="B141" s="42"/>
      <c r="C141" s="76" t="s">
        <v>594</v>
      </c>
      <c r="D141" s="76" t="s">
        <v>595</v>
      </c>
      <c r="E141" s="76" t="s">
        <v>596</v>
      </c>
      <c r="F141" s="76" t="s">
        <v>597</v>
      </c>
      <c r="G141" s="27" t="s">
        <v>228</v>
      </c>
      <c r="J141" s="3"/>
      <c r="X141" s="86"/>
      <c r="Y141" s="86"/>
      <c r="Z141" s="86"/>
      <c r="AA141" s="86"/>
      <c r="AB141" s="86"/>
      <c r="AC141" s="86"/>
      <c r="AD141" s="86"/>
      <c r="AE141" s="86"/>
    </row>
    <row r="142" spans="1:31" s="43" customFormat="1" x14ac:dyDescent="0.45">
      <c r="A142" s="41" t="str">
        <f t="shared" ca="1" si="2"/>
        <v>Need for action</v>
      </c>
      <c r="B142" s="42"/>
      <c r="C142" s="76" t="s">
        <v>598</v>
      </c>
      <c r="D142" s="76" t="s">
        <v>599</v>
      </c>
      <c r="E142" s="76" t="s">
        <v>600</v>
      </c>
      <c r="F142" s="76" t="s">
        <v>601</v>
      </c>
      <c r="G142" s="27" t="s">
        <v>228</v>
      </c>
      <c r="J142" s="3"/>
      <c r="X142" s="86"/>
      <c r="Y142" s="86"/>
      <c r="Z142" s="86"/>
      <c r="AA142" s="86"/>
      <c r="AB142" s="86"/>
      <c r="AC142" s="86"/>
      <c r="AD142" s="86"/>
      <c r="AE142" s="86"/>
    </row>
    <row r="143" spans="1:31" s="43" customFormat="1" x14ac:dyDescent="0.45">
      <c r="A143" s="41" t="str">
        <f t="shared" ca="1" si="2"/>
        <v>Urgent need for action</v>
      </c>
      <c r="B143" s="42"/>
      <c r="C143" s="76" t="s">
        <v>602</v>
      </c>
      <c r="D143" s="76" t="s">
        <v>603</v>
      </c>
      <c r="E143" s="76" t="s">
        <v>604</v>
      </c>
      <c r="F143" s="76" t="s">
        <v>605</v>
      </c>
      <c r="G143" s="27" t="s">
        <v>228</v>
      </c>
      <c r="J143" s="3"/>
      <c r="X143" s="86"/>
      <c r="Y143" s="86"/>
      <c r="Z143" s="86"/>
      <c r="AA143" s="86"/>
      <c r="AB143" s="86"/>
      <c r="AC143" s="86"/>
      <c r="AD143" s="86"/>
      <c r="AE143" s="86"/>
    </row>
    <row r="144" spans="1:31" s="43" customFormat="1" x14ac:dyDescent="0.45">
      <c r="A144" s="41" t="str">
        <f t="shared" ca="1" si="2"/>
        <v>No.</v>
      </c>
      <c r="B144" s="42"/>
      <c r="C144" s="76" t="s">
        <v>2</v>
      </c>
      <c r="D144" s="76" t="s">
        <v>29</v>
      </c>
      <c r="E144" s="76" t="s">
        <v>29</v>
      </c>
      <c r="F144" s="76" t="s">
        <v>606</v>
      </c>
      <c r="G144" s="27" t="s">
        <v>228</v>
      </c>
      <c r="J144" s="3"/>
      <c r="X144" s="86"/>
      <c r="Y144" s="86"/>
      <c r="Z144" s="86"/>
      <c r="AA144" s="86"/>
      <c r="AB144" s="86"/>
      <c r="AC144" s="86"/>
      <c r="AD144" s="86"/>
      <c r="AE144" s="86"/>
    </row>
    <row r="145" spans="1:31" s="43" customFormat="1" x14ac:dyDescent="0.45">
      <c r="A145" s="41" t="str">
        <f t="shared" ca="1" si="2"/>
        <v>Risk</v>
      </c>
      <c r="B145" s="42"/>
      <c r="C145" s="76" t="s">
        <v>607</v>
      </c>
      <c r="D145" s="76" t="s">
        <v>608</v>
      </c>
      <c r="E145" s="76" t="s">
        <v>609</v>
      </c>
      <c r="F145" s="76" t="s">
        <v>610</v>
      </c>
      <c r="G145" s="27" t="s">
        <v>228</v>
      </c>
      <c r="J145" s="3"/>
      <c r="X145" s="86"/>
      <c r="Y145" s="86"/>
      <c r="Z145" s="86"/>
      <c r="AA145" s="86"/>
      <c r="AB145" s="86"/>
      <c r="AC145" s="86"/>
      <c r="AD145" s="86"/>
      <c r="AE145" s="86"/>
    </row>
    <row r="146" spans="1:31" s="43" customFormat="1" x14ac:dyDescent="0.45">
      <c r="A146" s="41" t="str">
        <f t="shared" ca="1" si="2"/>
        <v>Consequences</v>
      </c>
      <c r="B146" s="42"/>
      <c r="C146" s="40" t="s">
        <v>804</v>
      </c>
      <c r="D146" s="40" t="s">
        <v>803</v>
      </c>
      <c r="E146" s="76" t="s">
        <v>611</v>
      </c>
      <c r="F146" s="76" t="s">
        <v>612</v>
      </c>
      <c r="G146" s="27" t="s">
        <v>228</v>
      </c>
      <c r="J146" s="3"/>
      <c r="X146" s="86"/>
      <c r="Y146" s="86"/>
      <c r="Z146" s="86"/>
      <c r="AA146" s="86"/>
      <c r="AB146" s="86"/>
      <c r="AC146" s="86"/>
      <c r="AD146" s="86"/>
      <c r="AE146" s="86"/>
    </row>
    <row r="147" spans="1:31" s="43" customFormat="1" x14ac:dyDescent="0.45">
      <c r="A147" s="41" t="str">
        <f t="shared" ca="1" si="2"/>
        <v>Probability</v>
      </c>
      <c r="B147" s="42"/>
      <c r="C147" s="40" t="s">
        <v>806</v>
      </c>
      <c r="D147" s="40" t="s">
        <v>796</v>
      </c>
      <c r="E147" s="40" t="s">
        <v>797</v>
      </c>
      <c r="F147" s="40" t="s">
        <v>798</v>
      </c>
      <c r="G147" s="27" t="s">
        <v>228</v>
      </c>
      <c r="J147" s="3"/>
      <c r="X147" s="86"/>
      <c r="Y147" s="86"/>
      <c r="Z147" s="86"/>
      <c r="AA147" s="86"/>
      <c r="AB147" s="86"/>
      <c r="AC147" s="86"/>
      <c r="AD147" s="86"/>
      <c r="AE147" s="86"/>
    </row>
    <row r="148" spans="1:31" s="43" customFormat="1" x14ac:dyDescent="0.45">
      <c r="A148" s="41" t="str">
        <f t="shared" ca="1" si="2"/>
        <v>Impact</v>
      </c>
      <c r="B148" s="42"/>
      <c r="C148" s="40" t="s">
        <v>815</v>
      </c>
      <c r="D148" s="40" t="s">
        <v>488</v>
      </c>
      <c r="E148" s="40" t="s">
        <v>488</v>
      </c>
      <c r="F148" s="40" t="s">
        <v>805</v>
      </c>
      <c r="G148" s="27" t="s">
        <v>228</v>
      </c>
      <c r="J148" s="3"/>
      <c r="X148" s="86"/>
      <c r="Y148" s="86"/>
      <c r="Z148" s="86"/>
      <c r="AA148" s="86"/>
      <c r="AB148" s="86"/>
      <c r="AC148" s="86"/>
      <c r="AD148" s="86"/>
      <c r="AE148" s="86"/>
    </row>
    <row r="149" spans="1:31" s="43" customFormat="1" ht="28.5" x14ac:dyDescent="0.45">
      <c r="A149" s="41" t="str">
        <f t="shared" ca="1" si="2"/>
        <v>Trend</v>
      </c>
      <c r="B149" s="42"/>
      <c r="C149" s="76" t="s">
        <v>613</v>
      </c>
      <c r="D149" s="76" t="s">
        <v>614</v>
      </c>
      <c r="E149" s="76" t="s">
        <v>613</v>
      </c>
      <c r="F149" s="76" t="s">
        <v>615</v>
      </c>
      <c r="G149" s="27" t="s">
        <v>228</v>
      </c>
      <c r="J149" s="3"/>
      <c r="X149" s="86"/>
      <c r="Y149" s="86"/>
      <c r="Z149" s="86"/>
      <c r="AA149" s="86"/>
      <c r="AB149" s="86"/>
      <c r="AC149" s="86"/>
      <c r="AD149" s="86"/>
      <c r="AE149" s="86"/>
    </row>
    <row r="150" spans="1:31" s="43" customFormat="1" x14ac:dyDescent="0.45">
      <c r="A150" s="41" t="str">
        <f t="shared" ca="1" si="2"/>
        <v>Measures</v>
      </c>
      <c r="B150" s="42"/>
      <c r="C150" s="26" t="s">
        <v>218</v>
      </c>
      <c r="D150" s="26" t="s">
        <v>219</v>
      </c>
      <c r="E150" s="26" t="s">
        <v>287</v>
      </c>
      <c r="F150" s="26" t="s">
        <v>689</v>
      </c>
      <c r="G150" s="27" t="s">
        <v>228</v>
      </c>
      <c r="J150" s="3"/>
      <c r="X150" s="86"/>
      <c r="Y150" s="86"/>
      <c r="Z150" s="86"/>
      <c r="AA150" s="86"/>
      <c r="AB150" s="86"/>
      <c r="AC150" s="86"/>
      <c r="AD150" s="86"/>
      <c r="AE150" s="86"/>
    </row>
    <row r="151" spans="1:31" s="43" customFormat="1" x14ac:dyDescent="0.45">
      <c r="A151" s="41" t="str">
        <f t="shared" ca="1" si="2"/>
        <v>Status</v>
      </c>
      <c r="B151" s="42"/>
      <c r="C151" s="76" t="s">
        <v>495</v>
      </c>
      <c r="D151" s="76" t="s">
        <v>496</v>
      </c>
      <c r="E151" s="76" t="s">
        <v>495</v>
      </c>
      <c r="F151" s="76" t="s">
        <v>616</v>
      </c>
      <c r="G151" s="27" t="s">
        <v>228</v>
      </c>
      <c r="J151" s="3"/>
      <c r="X151" s="86"/>
      <c r="Y151" s="86"/>
      <c r="Z151" s="86"/>
      <c r="AA151" s="86"/>
      <c r="AB151" s="86"/>
      <c r="AC151" s="86"/>
      <c r="AD151" s="86"/>
      <c r="AE151" s="86"/>
    </row>
    <row r="152" spans="1:31" s="43" customFormat="1" x14ac:dyDescent="0.45">
      <c r="A152" s="41" t="str">
        <f t="shared" ca="1" si="2"/>
        <v>Extent of consequences</v>
      </c>
      <c r="B152" s="42"/>
      <c r="C152" s="40" t="s">
        <v>617</v>
      </c>
      <c r="D152" s="40" t="s">
        <v>618</v>
      </c>
      <c r="E152" s="40" t="s">
        <v>619</v>
      </c>
      <c r="F152" s="40" t="s">
        <v>620</v>
      </c>
      <c r="G152" s="27" t="s">
        <v>228</v>
      </c>
      <c r="J152" s="3"/>
      <c r="X152" s="86"/>
      <c r="Y152" s="86"/>
      <c r="Z152" s="86"/>
      <c r="AA152" s="86"/>
      <c r="AB152" s="86"/>
      <c r="AC152" s="86"/>
      <c r="AD152" s="86"/>
      <c r="AE152" s="86"/>
    </row>
    <row r="153" spans="1:31" s="43" customFormat="1" x14ac:dyDescent="0.45">
      <c r="A153" s="41" t="str">
        <f t="shared" ca="1" si="2"/>
        <v>high</v>
      </c>
      <c r="B153" s="42"/>
      <c r="C153" s="40" t="s">
        <v>578</v>
      </c>
      <c r="D153" s="40" t="s">
        <v>624</v>
      </c>
      <c r="E153" s="40" t="s">
        <v>622</v>
      </c>
      <c r="F153" s="40" t="s">
        <v>628</v>
      </c>
      <c r="G153" s="27" t="s">
        <v>228</v>
      </c>
      <c r="J153" s="3"/>
      <c r="X153" s="86"/>
      <c r="Y153" s="86"/>
      <c r="Z153" s="86"/>
      <c r="AA153" s="86"/>
      <c r="AB153" s="86"/>
      <c r="AC153" s="86"/>
      <c r="AD153" s="86"/>
      <c r="AE153" s="86"/>
    </row>
    <row r="154" spans="1:31" s="43" customFormat="1" x14ac:dyDescent="0.45">
      <c r="A154" s="41" t="str">
        <f t="shared" ca="1" si="2"/>
        <v>midium</v>
      </c>
      <c r="B154" s="42"/>
      <c r="C154" s="40" t="s">
        <v>582</v>
      </c>
      <c r="D154" s="40" t="s">
        <v>625</v>
      </c>
      <c r="E154" s="40" t="s">
        <v>627</v>
      </c>
      <c r="F154" s="40" t="s">
        <v>629</v>
      </c>
      <c r="G154" s="27" t="s">
        <v>228</v>
      </c>
      <c r="J154" s="3"/>
      <c r="X154" s="86"/>
      <c r="Y154" s="86"/>
      <c r="Z154" s="86"/>
      <c r="AA154" s="86"/>
      <c r="AB154" s="86"/>
      <c r="AC154" s="86"/>
      <c r="AD154" s="86"/>
      <c r="AE154" s="86"/>
    </row>
    <row r="155" spans="1:31" s="43" customFormat="1" x14ac:dyDescent="0.45">
      <c r="A155" s="41" t="str">
        <f t="shared" ca="1" si="2"/>
        <v>low</v>
      </c>
      <c r="B155" s="42"/>
      <c r="C155" s="40" t="s">
        <v>623</v>
      </c>
      <c r="D155" s="40" t="s">
        <v>626</v>
      </c>
      <c r="E155" s="40" t="s">
        <v>621</v>
      </c>
      <c r="F155" s="40" t="s">
        <v>630</v>
      </c>
      <c r="G155" s="27" t="s">
        <v>228</v>
      </c>
      <c r="J155" s="3"/>
      <c r="X155" s="86"/>
      <c r="Y155" s="86"/>
      <c r="Z155" s="86"/>
      <c r="AA155" s="86"/>
      <c r="AB155" s="86"/>
      <c r="AC155" s="86"/>
      <c r="AD155" s="86"/>
      <c r="AE155" s="86"/>
    </row>
    <row r="156" spans="1:31" s="43" customFormat="1" x14ac:dyDescent="0.45">
      <c r="A156" s="41" t="str">
        <f t="shared" ca="1" si="2"/>
        <v>Risks</v>
      </c>
      <c r="B156" s="42"/>
      <c r="C156" s="40" t="s">
        <v>570</v>
      </c>
      <c r="D156" s="40" t="s">
        <v>571</v>
      </c>
      <c r="E156" s="40" t="s">
        <v>572</v>
      </c>
      <c r="F156" s="40" t="s">
        <v>573</v>
      </c>
      <c r="G156" s="27" t="s">
        <v>228</v>
      </c>
      <c r="J156" s="3"/>
      <c r="X156" s="86"/>
      <c r="Y156" s="86"/>
      <c r="Z156" s="86"/>
      <c r="AA156" s="86"/>
      <c r="AB156" s="86"/>
      <c r="AC156" s="86"/>
      <c r="AD156" s="86"/>
      <c r="AE156" s="86"/>
    </row>
    <row r="157" spans="1:31" s="43" customFormat="1" x14ac:dyDescent="0.45">
      <c r="A157" s="41" t="str">
        <f t="shared" ca="1" si="2"/>
        <v>Risks family</v>
      </c>
      <c r="B157" s="42"/>
      <c r="C157" s="40" t="s">
        <v>789</v>
      </c>
      <c r="D157" s="40" t="s">
        <v>790</v>
      </c>
      <c r="E157" s="40" t="s">
        <v>791</v>
      </c>
      <c r="F157" s="40" t="s">
        <v>792</v>
      </c>
      <c r="G157" s="27" t="s">
        <v>228</v>
      </c>
      <c r="J157" s="3"/>
      <c r="X157" s="86"/>
      <c r="Y157" s="86"/>
      <c r="Z157" s="86"/>
      <c r="AA157" s="86"/>
      <c r="AB157" s="86"/>
      <c r="AC157" s="86"/>
      <c r="AD157" s="86"/>
      <c r="AE157" s="86"/>
    </row>
    <row r="158" spans="1:31" s="75" customFormat="1" x14ac:dyDescent="0.45">
      <c r="A158" s="35" t="str">
        <f t="shared" ca="1" si="2"/>
        <v>S U M M A R Y   P R O J E C T    S T A T U S</v>
      </c>
      <c r="B158" s="74"/>
      <c r="C158" s="35" t="s">
        <v>758</v>
      </c>
      <c r="D158" s="35" t="s">
        <v>768</v>
      </c>
      <c r="E158" s="35" t="s">
        <v>759</v>
      </c>
      <c r="F158" s="35" t="s">
        <v>753</v>
      </c>
      <c r="G158" s="27"/>
      <c r="J158" s="4"/>
      <c r="X158" s="87"/>
      <c r="Y158" s="87"/>
      <c r="Z158" s="87"/>
      <c r="AA158" s="87"/>
      <c r="AB158" s="87"/>
      <c r="AC158" s="87"/>
      <c r="AD158" s="87"/>
      <c r="AE158" s="87"/>
    </row>
    <row r="159" spans="1:31" x14ac:dyDescent="0.45">
      <c r="A159" s="62" t="str">
        <f t="shared" ca="1" si="2"/>
        <v>Remarks/Project status</v>
      </c>
      <c r="B159" s="57"/>
      <c r="C159" s="64" t="s">
        <v>754</v>
      </c>
      <c r="D159" s="64" t="s">
        <v>755</v>
      </c>
      <c r="E159" s="57" t="s">
        <v>756</v>
      </c>
      <c r="F159" s="57" t="s">
        <v>757</v>
      </c>
      <c r="G159" s="27" t="s">
        <v>228</v>
      </c>
      <c r="H159" s="61"/>
      <c r="I159" s="61"/>
      <c r="J159" s="61"/>
      <c r="K159" s="61"/>
    </row>
    <row r="160" spans="1:31" x14ac:dyDescent="0.45">
      <c r="A160" s="62" t="str">
        <f t="shared" ca="1" si="2"/>
        <v>Progress</v>
      </c>
      <c r="B160" s="57"/>
      <c r="C160" s="64" t="s">
        <v>769</v>
      </c>
      <c r="D160" s="64" t="s">
        <v>770</v>
      </c>
      <c r="E160" s="57" t="s">
        <v>772</v>
      </c>
      <c r="F160" s="57" t="s">
        <v>771</v>
      </c>
    </row>
    <row r="161" spans="1:31" x14ac:dyDescent="0.45">
      <c r="A161" s="62" t="str">
        <f t="shared" ca="1" si="2"/>
        <v>Setting light system</v>
      </c>
      <c r="B161" s="57"/>
      <c r="C161" s="64" t="s">
        <v>773</v>
      </c>
      <c r="D161" s="64" t="s">
        <v>775</v>
      </c>
      <c r="E161" t="s">
        <v>776</v>
      </c>
      <c r="F161" s="57" t="s">
        <v>774</v>
      </c>
    </row>
    <row r="162" spans="1:31" x14ac:dyDescent="0.45">
      <c r="A162" s="62" t="str">
        <f t="shared" ca="1" si="2"/>
        <v>up to</v>
      </c>
      <c r="B162" s="57"/>
      <c r="C162" s="64" t="s">
        <v>777</v>
      </c>
      <c r="D162" s="64" t="s">
        <v>778</v>
      </c>
      <c r="E162" s="64" t="s">
        <v>779</v>
      </c>
      <c r="F162" s="64" t="s">
        <v>780</v>
      </c>
    </row>
    <row r="163" spans="1:31" ht="26.25" x14ac:dyDescent="0.45">
      <c r="A163" s="62" t="str">
        <f t="shared" ca="1" si="2"/>
        <v>Enter here the hyperlink to the tool "Strategic Management"  with  the right mouse button</v>
      </c>
      <c r="B163" s="57"/>
      <c r="C163" s="30" t="s">
        <v>781</v>
      </c>
      <c r="D163" s="30" t="s">
        <v>782</v>
      </c>
      <c r="E163" s="78" t="s">
        <v>784</v>
      </c>
      <c r="F163" s="30" t="s">
        <v>783</v>
      </c>
    </row>
    <row r="164" spans="1:31" x14ac:dyDescent="0.45">
      <c r="A164" s="62" t="str">
        <f t="shared" ca="1" si="2"/>
        <v>Calculations of the lights can be higher than 100%</v>
      </c>
      <c r="B164" s="57"/>
      <c r="C164" s="64" t="s">
        <v>847</v>
      </c>
      <c r="D164" s="64" t="s">
        <v>861</v>
      </c>
      <c r="E164" s="64" t="s">
        <v>848</v>
      </c>
      <c r="F164" s="64" t="s">
        <v>849</v>
      </c>
    </row>
    <row r="165" spans="1:31" x14ac:dyDescent="0.45">
      <c r="A165" s="62" t="str">
        <f t="shared" ca="1" si="2"/>
        <v>Yes</v>
      </c>
      <c r="B165" s="57"/>
      <c r="C165" s="64" t="s">
        <v>840</v>
      </c>
      <c r="D165" s="64" t="s">
        <v>842</v>
      </c>
      <c r="E165" s="64" t="s">
        <v>845</v>
      </c>
      <c r="F165" s="64" t="s">
        <v>846</v>
      </c>
    </row>
    <row r="166" spans="1:31" x14ac:dyDescent="0.45">
      <c r="A166" s="62" t="str">
        <f t="shared" ca="1" si="2"/>
        <v>No</v>
      </c>
      <c r="B166" s="57"/>
      <c r="C166" s="64" t="s">
        <v>841</v>
      </c>
      <c r="D166" s="64" t="s">
        <v>843</v>
      </c>
      <c r="E166" s="64" t="s">
        <v>844</v>
      </c>
      <c r="F166" s="64" t="s">
        <v>844</v>
      </c>
    </row>
    <row r="167" spans="1:31" s="75" customFormat="1" x14ac:dyDescent="0.45">
      <c r="A167" s="35" t="str">
        <f t="shared" ca="1" si="2"/>
        <v>R I S K   M A N A G E M E N T</v>
      </c>
      <c r="B167" s="74"/>
      <c r="C167" s="35" t="s">
        <v>793</v>
      </c>
      <c r="D167" s="35" t="s">
        <v>794</v>
      </c>
      <c r="E167" s="35" t="s">
        <v>787</v>
      </c>
      <c r="F167" s="35" t="s">
        <v>788</v>
      </c>
      <c r="G167" s="27" t="s">
        <v>228</v>
      </c>
      <c r="J167" s="4"/>
      <c r="X167" s="87"/>
      <c r="Y167" s="87"/>
      <c r="Z167" s="87"/>
      <c r="AA167" s="87"/>
      <c r="AB167" s="87"/>
      <c r="AC167" s="87"/>
      <c r="AD167" s="87"/>
      <c r="AE167" s="87"/>
    </row>
    <row r="168" spans="1:31" s="43" customFormat="1" x14ac:dyDescent="0.45">
      <c r="A168" s="41" t="str">
        <f t="shared" ca="1" si="2"/>
        <v>Risk</v>
      </c>
      <c r="B168" s="42"/>
      <c r="C168" s="40" t="s">
        <v>607</v>
      </c>
      <c r="D168" s="40" t="s">
        <v>608</v>
      </c>
      <c r="E168" s="40" t="s">
        <v>609</v>
      </c>
      <c r="F168" s="40" t="s">
        <v>610</v>
      </c>
      <c r="G168" s="27" t="s">
        <v>228</v>
      </c>
      <c r="J168" s="3"/>
      <c r="X168" s="86"/>
      <c r="Y168" s="86"/>
      <c r="Z168" s="86"/>
      <c r="AA168" s="86"/>
      <c r="AB168" s="86"/>
      <c r="AC168" s="86"/>
      <c r="AD168" s="86"/>
      <c r="AE168" s="86"/>
    </row>
    <row r="169" spans="1:31" s="43" customFormat="1" x14ac:dyDescent="0.45">
      <c r="A169" s="41" t="str">
        <f t="shared" ca="1" si="2"/>
        <v>Owner</v>
      </c>
      <c r="B169" s="42"/>
      <c r="C169" s="40" t="s">
        <v>851</v>
      </c>
      <c r="D169" s="40" t="s">
        <v>850</v>
      </c>
      <c r="E169" s="40" t="s">
        <v>795</v>
      </c>
      <c r="F169" s="40" t="s">
        <v>905</v>
      </c>
      <c r="G169" s="27"/>
      <c r="J169" s="3"/>
      <c r="X169" s="86"/>
      <c r="Y169" s="86"/>
      <c r="Z169" s="86"/>
      <c r="AA169" s="86"/>
      <c r="AB169" s="86"/>
      <c r="AC169" s="86"/>
      <c r="AD169" s="86"/>
      <c r="AE169" s="86"/>
    </row>
    <row r="170" spans="1:31" s="43" customFormat="1" x14ac:dyDescent="0.45">
      <c r="A170" s="41" t="str">
        <f t="shared" ca="1" si="2"/>
        <v>Inpact</v>
      </c>
      <c r="B170" s="42"/>
      <c r="C170" s="40" t="s">
        <v>923</v>
      </c>
      <c r="D170" s="40" t="s">
        <v>488</v>
      </c>
      <c r="E170" s="40" t="s">
        <v>799</v>
      </c>
      <c r="F170" s="40" t="s">
        <v>612</v>
      </c>
      <c r="G170" s="27"/>
      <c r="J170" s="3"/>
      <c r="X170" s="86"/>
      <c r="Y170" s="86"/>
      <c r="Z170" s="86"/>
      <c r="AA170" s="86"/>
      <c r="AB170" s="86"/>
      <c r="AC170" s="86"/>
      <c r="AD170" s="86"/>
      <c r="AE170" s="86"/>
    </row>
    <row r="171" spans="1:31" s="43" customFormat="1" x14ac:dyDescent="0.45">
      <c r="A171" s="41" t="str">
        <f t="shared" ca="1" si="2"/>
        <v>Initial risk</v>
      </c>
      <c r="B171" s="42"/>
      <c r="C171" s="40" t="s">
        <v>853</v>
      </c>
      <c r="D171" s="40" t="s">
        <v>914</v>
      </c>
      <c r="E171" s="40" t="s">
        <v>866</v>
      </c>
      <c r="F171" s="40" t="s">
        <v>906</v>
      </c>
      <c r="G171" s="27"/>
      <c r="J171" s="3"/>
      <c r="X171" s="86"/>
      <c r="Y171" s="86"/>
      <c r="Z171" s="86"/>
      <c r="AA171" s="86"/>
      <c r="AB171" s="86"/>
      <c r="AC171" s="86"/>
      <c r="AD171" s="86"/>
      <c r="AE171" s="86"/>
    </row>
    <row r="172" spans="1:31" s="43" customFormat="1" x14ac:dyDescent="0.45">
      <c r="A172" s="41" t="str">
        <f t="shared" ca="1" si="2"/>
        <v>Initial risk</v>
      </c>
      <c r="B172" s="42"/>
      <c r="C172" s="40" t="s">
        <v>856</v>
      </c>
      <c r="D172" s="40" t="s">
        <v>914</v>
      </c>
      <c r="E172" s="40" t="s">
        <v>866</v>
      </c>
      <c r="F172" s="40" t="s">
        <v>906</v>
      </c>
      <c r="G172" s="27"/>
      <c r="J172" s="3"/>
      <c r="X172" s="86"/>
      <c r="Y172" s="86"/>
      <c r="Z172" s="86"/>
      <c r="AA172" s="86"/>
      <c r="AB172" s="86"/>
      <c r="AC172" s="86"/>
      <c r="AD172" s="86"/>
      <c r="AE172" s="86"/>
    </row>
    <row r="173" spans="1:31" s="43" customFormat="1" x14ac:dyDescent="0.45">
      <c r="A173" s="41" t="str">
        <f t="shared" ca="1" si="2"/>
        <v>Residual risk</v>
      </c>
      <c r="B173" s="42"/>
      <c r="C173" s="40" t="s">
        <v>855</v>
      </c>
      <c r="D173" s="40" t="s">
        <v>813</v>
      </c>
      <c r="E173" s="40" t="s">
        <v>867</v>
      </c>
      <c r="F173" s="40" t="s">
        <v>907</v>
      </c>
      <c r="G173" s="27"/>
      <c r="J173" s="3"/>
      <c r="X173" s="86"/>
      <c r="Y173" s="86"/>
      <c r="Z173" s="86"/>
      <c r="AA173" s="86"/>
      <c r="AB173" s="86"/>
      <c r="AC173" s="86"/>
      <c r="AD173" s="86"/>
      <c r="AE173" s="86"/>
    </row>
    <row r="174" spans="1:31" s="43" customFormat="1" x14ac:dyDescent="0.45">
      <c r="A174" s="41" t="str">
        <f t="shared" ca="1" si="2"/>
        <v>Residual risk</v>
      </c>
      <c r="B174" s="42"/>
      <c r="C174" s="40" t="s">
        <v>852</v>
      </c>
      <c r="D174" s="40" t="s">
        <v>813</v>
      </c>
      <c r="E174" s="40" t="s">
        <v>867</v>
      </c>
      <c r="F174" s="40" t="s">
        <v>907</v>
      </c>
      <c r="G174" s="27"/>
      <c r="J174" s="3"/>
      <c r="X174" s="86"/>
      <c r="Y174" s="86"/>
      <c r="Z174" s="86"/>
      <c r="AA174" s="86"/>
      <c r="AB174" s="86"/>
      <c r="AC174" s="86"/>
      <c r="AD174" s="86"/>
      <c r="AE174" s="86"/>
    </row>
    <row r="175" spans="1:31" s="43" customFormat="1" x14ac:dyDescent="0.45">
      <c r="A175" s="41" t="str">
        <f t="shared" ca="1" si="2"/>
        <v>Actionplan &amp; Projects</v>
      </c>
      <c r="B175" s="42"/>
      <c r="C175" s="26" t="s">
        <v>801</v>
      </c>
      <c r="D175" s="26" t="s">
        <v>800</v>
      </c>
      <c r="E175" s="26" t="s">
        <v>882</v>
      </c>
      <c r="F175" s="26" t="s">
        <v>887</v>
      </c>
      <c r="G175" s="27"/>
      <c r="J175" s="3"/>
      <c r="X175" s="86"/>
      <c r="Y175" s="86"/>
      <c r="Z175" s="86"/>
      <c r="AA175" s="86"/>
      <c r="AB175" s="86"/>
      <c r="AC175" s="86"/>
      <c r="AD175" s="86"/>
      <c r="AE175" s="86"/>
    </row>
    <row r="176" spans="1:31" s="43" customFormat="1" x14ac:dyDescent="0.45">
      <c r="A176" s="41" t="str">
        <f t="shared" ca="1" si="2"/>
        <v>Risk treatment</v>
      </c>
      <c r="B176" s="42"/>
      <c r="C176" s="40" t="s">
        <v>915</v>
      </c>
      <c r="D176" s="40" t="s">
        <v>802</v>
      </c>
      <c r="E176" s="40" t="s">
        <v>868</v>
      </c>
      <c r="F176" s="40" t="s">
        <v>901</v>
      </c>
      <c r="G176" s="27"/>
      <c r="J176" s="3"/>
      <c r="X176" s="86"/>
      <c r="Y176" s="86"/>
      <c r="Z176" s="86"/>
      <c r="AA176" s="86"/>
      <c r="AB176" s="86"/>
      <c r="AC176" s="86"/>
      <c r="AD176" s="86"/>
      <c r="AE176" s="86"/>
    </row>
    <row r="177" spans="1:31" s="43" customFormat="1" x14ac:dyDescent="0.45">
      <c r="A177" s="80" t="str">
        <f t="shared" ca="1" si="2"/>
        <v>unlikely</v>
      </c>
      <c r="B177" s="42"/>
      <c r="C177" s="40" t="s">
        <v>833</v>
      </c>
      <c r="D177" s="40" t="s">
        <v>816</v>
      </c>
      <c r="E177" s="40" t="s">
        <v>883</v>
      </c>
      <c r="F177" s="40" t="s">
        <v>888</v>
      </c>
      <c r="G177" s="27"/>
      <c r="J177" s="3"/>
      <c r="X177" s="86"/>
      <c r="Y177" s="86"/>
      <c r="Z177" s="86"/>
      <c r="AA177" s="86"/>
      <c r="AB177" s="86"/>
      <c r="AC177" s="86"/>
      <c r="AD177" s="86"/>
      <c r="AE177" s="86"/>
    </row>
    <row r="178" spans="1:31" s="43" customFormat="1" x14ac:dyDescent="0.45">
      <c r="A178" s="80" t="str">
        <f t="shared" ca="1" si="2"/>
        <v>probable</v>
      </c>
      <c r="B178" s="42"/>
      <c r="C178" s="40" t="s">
        <v>832</v>
      </c>
      <c r="D178" s="40" t="s">
        <v>817</v>
      </c>
      <c r="E178" s="40" t="s">
        <v>817</v>
      </c>
      <c r="F178" s="40" t="s">
        <v>889</v>
      </c>
      <c r="G178" s="27"/>
      <c r="J178" s="3"/>
      <c r="X178" s="86"/>
      <c r="Y178" s="86"/>
      <c r="Z178" s="86"/>
      <c r="AA178" s="86"/>
      <c r="AB178" s="86"/>
      <c r="AC178" s="86"/>
      <c r="AD178" s="86"/>
      <c r="AE178" s="86"/>
    </row>
    <row r="179" spans="1:31" s="43" customFormat="1" x14ac:dyDescent="0.45">
      <c r="A179" s="80" t="str">
        <f t="shared" ca="1" si="2"/>
        <v>very probable</v>
      </c>
      <c r="B179" s="42"/>
      <c r="C179" s="40" t="s">
        <v>834</v>
      </c>
      <c r="D179" s="40" t="s">
        <v>818</v>
      </c>
      <c r="E179" s="40" t="s">
        <v>869</v>
      </c>
      <c r="F179" s="40" t="s">
        <v>890</v>
      </c>
      <c r="G179" s="27"/>
      <c r="J179" s="3"/>
      <c r="X179" s="86"/>
      <c r="Y179" s="86"/>
      <c r="Z179" s="86"/>
      <c r="AA179" s="86"/>
      <c r="AB179" s="86"/>
      <c r="AC179" s="86"/>
      <c r="AD179" s="86"/>
      <c r="AE179" s="86"/>
    </row>
    <row r="180" spans="1:31" s="43" customFormat="1" x14ac:dyDescent="0.45">
      <c r="A180" s="80" t="str">
        <f t="shared" ca="1" si="2"/>
        <v>certain</v>
      </c>
      <c r="B180" s="42"/>
      <c r="C180" s="40" t="s">
        <v>836</v>
      </c>
      <c r="D180" s="40" t="s">
        <v>819</v>
      </c>
      <c r="E180" s="40" t="s">
        <v>819</v>
      </c>
      <c r="F180" s="40" t="s">
        <v>902</v>
      </c>
      <c r="G180" s="27"/>
      <c r="J180" s="3"/>
      <c r="X180" s="86"/>
      <c r="Y180" s="86"/>
      <c r="Z180" s="86"/>
      <c r="AA180" s="86"/>
      <c r="AB180" s="86"/>
      <c r="AC180" s="86"/>
      <c r="AD180" s="86"/>
      <c r="AE180" s="86"/>
    </row>
    <row r="181" spans="1:31" s="43" customFormat="1" x14ac:dyDescent="0.45">
      <c r="A181" s="79" t="str">
        <f t="shared" ca="1" si="2"/>
        <v>insignificant</v>
      </c>
      <c r="B181" s="42"/>
      <c r="C181" s="40" t="s">
        <v>814</v>
      </c>
      <c r="D181" s="40" t="s">
        <v>820</v>
      </c>
      <c r="E181" s="40" t="s">
        <v>870</v>
      </c>
      <c r="F181" s="40" t="s">
        <v>891</v>
      </c>
      <c r="G181" s="27"/>
      <c r="J181" s="3"/>
      <c r="X181" s="86"/>
      <c r="Y181" s="86"/>
      <c r="Z181" s="86"/>
      <c r="AA181" s="86"/>
      <c r="AB181" s="86"/>
      <c r="AC181" s="86"/>
      <c r="AD181" s="86"/>
      <c r="AE181" s="86"/>
    </row>
    <row r="182" spans="1:31" s="43" customFormat="1" x14ac:dyDescent="0.45">
      <c r="A182" s="79" t="str">
        <f t="shared" ca="1" si="2"/>
        <v>moderate</v>
      </c>
      <c r="B182" s="42"/>
      <c r="C182" s="40" t="s">
        <v>835</v>
      </c>
      <c r="D182" s="40" t="s">
        <v>821</v>
      </c>
      <c r="E182" s="40" t="s">
        <v>871</v>
      </c>
      <c r="F182" s="40" t="s">
        <v>892</v>
      </c>
      <c r="G182" s="27"/>
      <c r="J182" s="3"/>
      <c r="X182" s="86"/>
      <c r="Y182" s="86"/>
      <c r="Z182" s="86"/>
      <c r="AA182" s="86"/>
      <c r="AB182" s="86"/>
      <c r="AC182" s="86"/>
      <c r="AD182" s="86"/>
      <c r="AE182" s="86"/>
    </row>
    <row r="183" spans="1:31" s="43" customFormat="1" x14ac:dyDescent="0.45">
      <c r="A183" s="79" t="str">
        <f t="shared" ca="1" si="2"/>
        <v>significant</v>
      </c>
      <c r="B183" s="42"/>
      <c r="C183" s="40" t="s">
        <v>831</v>
      </c>
      <c r="D183" s="40" t="s">
        <v>822</v>
      </c>
      <c r="E183" s="40" t="s">
        <v>872</v>
      </c>
      <c r="F183" s="40" t="s">
        <v>893</v>
      </c>
      <c r="G183" s="27"/>
      <c r="J183" s="3"/>
      <c r="X183" s="86"/>
      <c r="Y183" s="86"/>
      <c r="Z183" s="86"/>
      <c r="AA183" s="86"/>
      <c r="AB183" s="86"/>
      <c r="AC183" s="86"/>
      <c r="AD183" s="86"/>
      <c r="AE183" s="86"/>
    </row>
    <row r="184" spans="1:31" s="43" customFormat="1" x14ac:dyDescent="0.45">
      <c r="A184" s="79" t="str">
        <f t="shared" ca="1" si="2"/>
        <v>critical</v>
      </c>
      <c r="B184" s="42"/>
      <c r="C184" s="40" t="s">
        <v>239</v>
      </c>
      <c r="D184" s="40" t="s">
        <v>242</v>
      </c>
      <c r="E184" s="40" t="s">
        <v>245</v>
      </c>
      <c r="F184" s="40" t="s">
        <v>247</v>
      </c>
      <c r="G184" s="27"/>
      <c r="J184" s="3"/>
      <c r="X184" s="86"/>
      <c r="Y184" s="86"/>
      <c r="Z184" s="86"/>
      <c r="AA184" s="86"/>
      <c r="AB184" s="86"/>
      <c r="AC184" s="86"/>
      <c r="AD184" s="86"/>
      <c r="AE184" s="86"/>
    </row>
    <row r="185" spans="1:31" s="43" customFormat="1" x14ac:dyDescent="0.45">
      <c r="A185" s="41" t="str">
        <f t="shared" ca="1" si="2"/>
        <v>to avoid</v>
      </c>
      <c r="B185" s="42"/>
      <c r="C185" s="40" t="s">
        <v>830</v>
      </c>
      <c r="D185" s="40" t="s">
        <v>823</v>
      </c>
      <c r="E185" s="40" t="s">
        <v>873</v>
      </c>
      <c r="F185" s="40" t="s">
        <v>894</v>
      </c>
      <c r="G185" s="27"/>
      <c r="J185" s="3"/>
      <c r="X185" s="86"/>
      <c r="Y185" s="86"/>
      <c r="Z185" s="86"/>
      <c r="AA185" s="86"/>
      <c r="AB185" s="86"/>
      <c r="AC185" s="86"/>
      <c r="AD185" s="86"/>
      <c r="AE185" s="86"/>
    </row>
    <row r="186" spans="1:31" s="43" customFormat="1" x14ac:dyDescent="0.45">
      <c r="A186" s="41" t="str">
        <f t="shared" ca="1" si="2"/>
        <v>reduce</v>
      </c>
      <c r="B186" s="42"/>
      <c r="C186" s="40" t="s">
        <v>829</v>
      </c>
      <c r="D186" s="40" t="s">
        <v>824</v>
      </c>
      <c r="E186" s="40" t="s">
        <v>874</v>
      </c>
      <c r="F186" s="40" t="s">
        <v>895</v>
      </c>
      <c r="G186" s="27"/>
      <c r="J186" s="3"/>
      <c r="X186" s="86"/>
      <c r="Y186" s="86"/>
      <c r="Z186" s="86"/>
      <c r="AA186" s="86"/>
      <c r="AB186" s="86"/>
      <c r="AC186" s="86"/>
      <c r="AD186" s="86"/>
      <c r="AE186" s="86"/>
    </row>
    <row r="187" spans="1:31" s="43" customFormat="1" x14ac:dyDescent="0.45">
      <c r="A187" s="41" t="str">
        <f t="shared" ca="1" si="2"/>
        <v>to transfer</v>
      </c>
      <c r="B187" s="42"/>
      <c r="C187" s="40" t="s">
        <v>828</v>
      </c>
      <c r="D187" s="40" t="s">
        <v>825</v>
      </c>
      <c r="E187" s="40" t="s">
        <v>875</v>
      </c>
      <c r="F187" s="40" t="s">
        <v>896</v>
      </c>
      <c r="G187" s="27"/>
      <c r="J187" s="3"/>
      <c r="X187" s="86"/>
      <c r="Y187" s="86"/>
      <c r="Z187" s="86"/>
      <c r="AA187" s="86"/>
      <c r="AB187" s="86"/>
      <c r="AC187" s="86"/>
      <c r="AD187" s="86"/>
      <c r="AE187" s="86"/>
    </row>
    <row r="188" spans="1:31" s="43" customFormat="1" x14ac:dyDescent="0.45">
      <c r="A188" s="41" t="str">
        <f t="shared" ca="1" si="2"/>
        <v>accept</v>
      </c>
      <c r="B188" s="42"/>
      <c r="C188" s="40" t="s">
        <v>827</v>
      </c>
      <c r="D188" s="40" t="s">
        <v>826</v>
      </c>
      <c r="E188" s="40" t="s">
        <v>876</v>
      </c>
      <c r="F188" s="40" t="s">
        <v>897</v>
      </c>
      <c r="G188" s="27"/>
      <c r="J188" s="3"/>
      <c r="X188" s="86"/>
      <c r="Y188" s="86"/>
      <c r="Z188" s="86"/>
      <c r="AA188" s="86"/>
      <c r="AB188" s="86"/>
      <c r="AC188" s="86"/>
      <c r="AD188" s="86"/>
      <c r="AE188" s="86"/>
    </row>
    <row r="189" spans="1:31" s="43" customFormat="1" x14ac:dyDescent="0.45">
      <c r="A189" s="41" t="str">
        <f t="shared" ca="1" si="2"/>
        <v>Risk family overview</v>
      </c>
      <c r="B189" s="42"/>
      <c r="C189" s="40" t="s">
        <v>860</v>
      </c>
      <c r="D189" s="40" t="s">
        <v>807</v>
      </c>
      <c r="E189" s="40" t="s">
        <v>877</v>
      </c>
      <c r="F189" s="40" t="s">
        <v>903</v>
      </c>
      <c r="G189" s="27"/>
      <c r="J189" s="3"/>
      <c r="X189" s="86"/>
      <c r="Y189" s="86"/>
      <c r="Z189" s="86"/>
      <c r="AA189" s="86"/>
      <c r="AB189" s="86"/>
      <c r="AC189" s="86"/>
      <c r="AD189" s="86"/>
      <c r="AE189" s="86"/>
    </row>
    <row r="190" spans="1:31" s="43" customFormat="1" x14ac:dyDescent="0.45">
      <c r="A190" s="41" t="str">
        <f t="shared" ca="1" si="2"/>
        <v>Num.</v>
      </c>
      <c r="B190" s="42"/>
      <c r="C190" s="40" t="s">
        <v>809</v>
      </c>
      <c r="D190" s="40" t="s">
        <v>808</v>
      </c>
      <c r="E190" s="40" t="s">
        <v>912</v>
      </c>
      <c r="F190" s="40" t="s">
        <v>912</v>
      </c>
      <c r="G190" s="27"/>
      <c r="J190" s="3"/>
      <c r="X190" s="86"/>
      <c r="Y190" s="86"/>
      <c r="Z190" s="86"/>
      <c r="AA190" s="86"/>
      <c r="AB190" s="86"/>
      <c r="AC190" s="86"/>
      <c r="AD190" s="86"/>
      <c r="AE190" s="86"/>
    </row>
    <row r="191" spans="1:31" s="43" customFormat="1" x14ac:dyDescent="0.45">
      <c r="A191" s="41" t="str">
        <f t="shared" ca="1" si="2"/>
        <v>Risk Overview</v>
      </c>
      <c r="B191" s="42"/>
      <c r="C191" s="40" t="s">
        <v>857</v>
      </c>
      <c r="D191" s="40" t="s">
        <v>811</v>
      </c>
      <c r="E191" s="40" t="s">
        <v>878</v>
      </c>
      <c r="F191" s="40" t="s">
        <v>904</v>
      </c>
      <c r="G191" s="27"/>
      <c r="J191" s="3"/>
      <c r="X191" s="86"/>
      <c r="Y191" s="86"/>
      <c r="Z191" s="86"/>
      <c r="AA191" s="86"/>
      <c r="AB191" s="86"/>
      <c r="AC191" s="86"/>
      <c r="AD191" s="86"/>
      <c r="AE191" s="86"/>
    </row>
    <row r="192" spans="1:31" s="43" customFormat="1" x14ac:dyDescent="0.45">
      <c r="A192" s="41" t="str">
        <f t="shared" ca="1" si="2"/>
        <v>Initial Risk Assessment (Average)</v>
      </c>
      <c r="B192" s="42"/>
      <c r="C192" s="40" t="s">
        <v>858</v>
      </c>
      <c r="D192" s="40" t="s">
        <v>913</v>
      </c>
      <c r="E192" s="40" t="s">
        <v>879</v>
      </c>
      <c r="F192" s="40" t="s">
        <v>908</v>
      </c>
      <c r="G192" s="27"/>
      <c r="J192" s="3"/>
      <c r="X192" s="86"/>
      <c r="Y192" s="86"/>
      <c r="Z192" s="86"/>
      <c r="AA192" s="86"/>
      <c r="AB192" s="86"/>
      <c r="AC192" s="86"/>
      <c r="AD192" s="86"/>
      <c r="AE192" s="86"/>
    </row>
    <row r="193" spans="1:31" s="43" customFormat="1" x14ac:dyDescent="0.45">
      <c r="A193" s="41" t="str">
        <f t="shared" ca="1" si="2"/>
        <v>Residual risk assessment (average)</v>
      </c>
      <c r="B193" s="42"/>
      <c r="C193" s="40" t="s">
        <v>859</v>
      </c>
      <c r="D193" s="40" t="s">
        <v>837</v>
      </c>
      <c r="E193" s="40" t="s">
        <v>880</v>
      </c>
      <c r="F193" s="40" t="s">
        <v>909</v>
      </c>
      <c r="G193" s="27"/>
      <c r="J193" s="3"/>
      <c r="X193" s="86"/>
      <c r="Y193" s="86"/>
      <c r="Z193" s="86"/>
      <c r="AA193" s="86"/>
      <c r="AB193" s="86"/>
      <c r="AC193" s="86"/>
      <c r="AD193" s="86"/>
      <c r="AE193" s="86"/>
    </row>
    <row r="194" spans="1:31" s="43" customFormat="1" x14ac:dyDescent="0.45">
      <c r="A194" s="41" t="str">
        <f t="shared" ca="1" si="2"/>
        <v>Risk weighting</v>
      </c>
      <c r="B194" s="42"/>
      <c r="C194" s="40" t="s">
        <v>854</v>
      </c>
      <c r="D194" s="40" t="s">
        <v>812</v>
      </c>
      <c r="E194" s="40" t="s">
        <v>881</v>
      </c>
      <c r="F194" s="40" t="s">
        <v>898</v>
      </c>
      <c r="G194" s="27"/>
      <c r="J194" s="3"/>
      <c r="X194" s="86"/>
      <c r="Y194" s="86"/>
      <c r="Z194" s="86"/>
      <c r="AA194" s="86"/>
      <c r="AB194" s="86"/>
      <c r="AC194" s="86"/>
      <c r="AD194" s="86"/>
      <c r="AE194" s="86"/>
    </row>
    <row r="195" spans="1:31" s="43" customFormat="1" x14ac:dyDescent="0.45">
      <c r="A195" s="41" t="str">
        <f t="shared" ca="1" si="2"/>
        <v>Trend</v>
      </c>
      <c r="B195" s="42"/>
      <c r="C195" s="40" t="s">
        <v>613</v>
      </c>
      <c r="D195" s="40" t="s">
        <v>613</v>
      </c>
      <c r="E195" s="40" t="s">
        <v>613</v>
      </c>
      <c r="F195" s="40" t="s">
        <v>613</v>
      </c>
      <c r="G195" s="27"/>
      <c r="J195" s="3"/>
      <c r="X195" s="86"/>
      <c r="Y195" s="86"/>
      <c r="Z195" s="86"/>
      <c r="AA195" s="86"/>
      <c r="AB195" s="86"/>
      <c r="AC195" s="86"/>
      <c r="AD195" s="86"/>
      <c r="AE195" s="86"/>
    </row>
    <row r="196" spans="1:31" s="43" customFormat="1" x14ac:dyDescent="0.45">
      <c r="A196" s="41" t="str">
        <f t="shared" ca="1" si="2"/>
        <v>Sum</v>
      </c>
      <c r="B196" s="42"/>
      <c r="C196" s="40" t="s">
        <v>838</v>
      </c>
      <c r="D196" s="40" t="s">
        <v>839</v>
      </c>
      <c r="E196" s="40" t="s">
        <v>884</v>
      </c>
      <c r="F196" s="40" t="s">
        <v>910</v>
      </c>
      <c r="G196" s="27"/>
      <c r="J196" s="3"/>
      <c r="X196" s="86"/>
      <c r="Y196" s="86"/>
      <c r="Z196" s="86"/>
      <c r="AA196" s="86"/>
      <c r="AB196" s="86"/>
      <c r="AC196" s="86"/>
      <c r="AD196" s="86"/>
      <c r="AE196" s="86"/>
    </row>
    <row r="197" spans="1:31" s="43" customFormat="1" x14ac:dyDescent="0.45">
      <c r="A197" s="41" t="str">
        <f t="shared" ref="A197:A224" ca="1" si="3">OFFSET($C197,0,$B$4-1)</f>
        <v>Risk families</v>
      </c>
      <c r="B197" s="42"/>
      <c r="C197" s="40" t="s">
        <v>862</v>
      </c>
      <c r="D197" s="40" t="s">
        <v>790</v>
      </c>
      <c r="E197" s="40" t="s">
        <v>885</v>
      </c>
      <c r="F197" s="40" t="s">
        <v>899</v>
      </c>
      <c r="G197" s="27"/>
      <c r="J197" s="3"/>
      <c r="X197" s="86"/>
      <c r="Y197" s="86"/>
      <c r="Z197" s="86"/>
      <c r="AA197" s="86"/>
      <c r="AB197" s="86"/>
      <c r="AC197" s="86"/>
      <c r="AD197" s="86"/>
      <c r="AE197" s="86"/>
    </row>
    <row r="198" spans="1:31" s="43" customFormat="1" x14ac:dyDescent="0.45">
      <c r="A198" s="41" t="str">
        <f t="shared" ca="1" si="3"/>
        <v>Probability</v>
      </c>
      <c r="B198" s="42"/>
      <c r="C198" s="40" t="s">
        <v>863</v>
      </c>
      <c r="D198" s="40" t="s">
        <v>796</v>
      </c>
      <c r="E198" s="40" t="s">
        <v>797</v>
      </c>
      <c r="F198" s="40" t="s">
        <v>798</v>
      </c>
      <c r="G198" s="27"/>
      <c r="J198" s="3"/>
      <c r="X198" s="86"/>
      <c r="Y198" s="86"/>
      <c r="Z198" s="86"/>
      <c r="AA198" s="86"/>
      <c r="AB198" s="86"/>
      <c r="AC198" s="86"/>
      <c r="AD198" s="86"/>
      <c r="AE198" s="86"/>
    </row>
    <row r="199" spans="1:31" s="43" customFormat="1" x14ac:dyDescent="0.45">
      <c r="A199" s="41" t="str">
        <f t="shared" ca="1" si="3"/>
        <v>Enter Risk Families</v>
      </c>
      <c r="B199" s="42"/>
      <c r="C199" s="40" t="s">
        <v>864</v>
      </c>
      <c r="D199" s="40" t="s">
        <v>865</v>
      </c>
      <c r="E199" s="40" t="s">
        <v>886</v>
      </c>
      <c r="F199" s="40" t="s">
        <v>900</v>
      </c>
      <c r="G199" s="27"/>
      <c r="J199" s="3"/>
      <c r="X199" s="86"/>
      <c r="Y199" s="86"/>
      <c r="Z199" s="86"/>
      <c r="AA199" s="86"/>
      <c r="AB199" s="86"/>
      <c r="AC199" s="86"/>
      <c r="AD199" s="86"/>
      <c r="AE199" s="86"/>
    </row>
    <row r="200" spans="1:31" s="43" customFormat="1" x14ac:dyDescent="0.45">
      <c r="A200" s="41" t="str">
        <f t="shared" ca="1" si="3"/>
        <v>Description</v>
      </c>
      <c r="B200" s="42"/>
      <c r="C200" s="39" t="s">
        <v>12</v>
      </c>
      <c r="D200" s="26" t="s">
        <v>52</v>
      </c>
      <c r="E200" s="39" t="s">
        <v>52</v>
      </c>
      <c r="F200" s="39" t="s">
        <v>911</v>
      </c>
      <c r="G200" s="27"/>
      <c r="J200" s="3"/>
      <c r="X200" s="86"/>
      <c r="Y200" s="86"/>
      <c r="Z200" s="86"/>
      <c r="AA200" s="86"/>
      <c r="AB200" s="86"/>
      <c r="AC200" s="86"/>
      <c r="AD200" s="86"/>
      <c r="AE200" s="86"/>
    </row>
    <row r="201" spans="1:31" s="43" customFormat="1" x14ac:dyDescent="0.45">
      <c r="A201" s="41" t="str">
        <f t="shared" ca="1" si="3"/>
        <v>Status</v>
      </c>
      <c r="B201" s="42"/>
      <c r="C201" s="81" t="s">
        <v>916</v>
      </c>
      <c r="D201" s="81" t="s">
        <v>917</v>
      </c>
      <c r="E201" s="82" t="s">
        <v>495</v>
      </c>
      <c r="F201" s="81" t="s">
        <v>918</v>
      </c>
      <c r="G201" s="27"/>
      <c r="J201" s="3"/>
      <c r="X201" s="86"/>
      <c r="Y201" s="86"/>
      <c r="Z201" s="86"/>
      <c r="AA201" s="86"/>
      <c r="AB201" s="86"/>
      <c r="AC201" s="86"/>
      <c r="AD201" s="86"/>
      <c r="AE201" s="86"/>
    </row>
    <row r="202" spans="1:31" s="43" customFormat="1" x14ac:dyDescent="0.45">
      <c r="A202" s="41" t="str">
        <f t="shared" ca="1" si="3"/>
        <v>Chart</v>
      </c>
      <c r="B202" s="42"/>
      <c r="C202" s="40" t="s">
        <v>919</v>
      </c>
      <c r="D202" s="40" t="s">
        <v>920</v>
      </c>
      <c r="E202" s="40" t="s">
        <v>921</v>
      </c>
      <c r="F202" s="40" t="s">
        <v>922</v>
      </c>
      <c r="G202" s="27"/>
      <c r="J202" s="3"/>
      <c r="X202" s="86"/>
      <c r="Y202" s="86"/>
      <c r="Z202" s="86"/>
      <c r="AA202" s="86"/>
      <c r="AB202" s="86"/>
      <c r="AC202" s="86"/>
      <c r="AD202" s="86"/>
      <c r="AE202" s="86"/>
    </row>
    <row r="203" spans="1:31" s="43" customFormat="1" x14ac:dyDescent="0.45">
      <c r="A203" s="41">
        <f t="shared" ca="1" si="3"/>
        <v>0</v>
      </c>
      <c r="B203" s="42"/>
      <c r="C203" s="40"/>
      <c r="D203" s="40"/>
      <c r="E203" s="40"/>
      <c r="F203" s="40"/>
      <c r="G203" s="27"/>
      <c r="J203" s="3"/>
      <c r="X203" s="86"/>
      <c r="Y203" s="86"/>
      <c r="Z203" s="86"/>
      <c r="AA203" s="86"/>
      <c r="AB203" s="86"/>
      <c r="AC203" s="86"/>
      <c r="AD203" s="86"/>
      <c r="AE203" s="86"/>
    </row>
    <row r="204" spans="1:31" s="43" customFormat="1" x14ac:dyDescent="0.45">
      <c r="A204" s="41" t="str">
        <f t="shared" ca="1" si="3"/>
        <v>January</v>
      </c>
      <c r="B204" s="42"/>
      <c r="C204" s="40" t="s">
        <v>1223</v>
      </c>
      <c r="D204" s="40" t="s">
        <v>1238</v>
      </c>
      <c r="E204" s="40" t="s">
        <v>1249</v>
      </c>
      <c r="F204" s="40" t="s">
        <v>1258</v>
      </c>
      <c r="G204" s="27"/>
      <c r="J204" s="3"/>
      <c r="X204" s="86"/>
      <c r="Y204" s="86"/>
      <c r="Z204" s="86"/>
      <c r="AA204" s="86"/>
      <c r="AB204" s="86"/>
      <c r="AC204" s="86"/>
      <c r="AD204" s="86"/>
      <c r="AE204" s="86"/>
    </row>
    <row r="205" spans="1:31" s="43" customFormat="1" x14ac:dyDescent="0.45">
      <c r="A205" s="41" t="str">
        <f t="shared" ca="1" si="3"/>
        <v>February</v>
      </c>
      <c r="B205" s="42"/>
      <c r="C205" s="40" t="s">
        <v>1227</v>
      </c>
      <c r="D205" s="40" t="s">
        <v>1239</v>
      </c>
      <c r="E205" s="40" t="s">
        <v>1250</v>
      </c>
      <c r="F205" s="40" t="s">
        <v>1257</v>
      </c>
      <c r="G205" s="27"/>
      <c r="J205" s="3"/>
      <c r="X205" s="86"/>
      <c r="Y205" s="86"/>
      <c r="Z205" s="86"/>
      <c r="AA205" s="86"/>
      <c r="AB205" s="86"/>
      <c r="AC205" s="86"/>
      <c r="AD205" s="86"/>
      <c r="AE205" s="86"/>
    </row>
    <row r="206" spans="1:31" s="43" customFormat="1" x14ac:dyDescent="0.45">
      <c r="A206" s="41" t="str">
        <f t="shared" ca="1" si="3"/>
        <v>March</v>
      </c>
      <c r="B206" s="42"/>
      <c r="C206" s="40" t="s">
        <v>1228</v>
      </c>
      <c r="D206" s="40" t="s">
        <v>1240</v>
      </c>
      <c r="E206" s="40" t="s">
        <v>1251</v>
      </c>
      <c r="F206" s="40" t="s">
        <v>1259</v>
      </c>
      <c r="G206" s="27"/>
      <c r="J206" s="3"/>
      <c r="X206" s="86"/>
      <c r="Y206" s="86"/>
      <c r="Z206" s="86"/>
      <c r="AA206" s="86"/>
      <c r="AB206" s="86"/>
      <c r="AC206" s="86"/>
      <c r="AD206" s="86"/>
      <c r="AE206" s="86"/>
    </row>
    <row r="207" spans="1:31" s="43" customFormat="1" x14ac:dyDescent="0.45">
      <c r="A207" s="41" t="str">
        <f t="shared" ca="1" si="3"/>
        <v>April</v>
      </c>
      <c r="B207" s="42"/>
      <c r="C207" s="40" t="s">
        <v>1229</v>
      </c>
      <c r="D207" s="40" t="s">
        <v>1241</v>
      </c>
      <c r="E207" s="40" t="s">
        <v>1229</v>
      </c>
      <c r="F207" s="40" t="s">
        <v>1260</v>
      </c>
      <c r="G207" s="27"/>
      <c r="J207" s="3"/>
      <c r="X207" s="86"/>
      <c r="Y207" s="86"/>
      <c r="Z207" s="86"/>
      <c r="AA207" s="86"/>
      <c r="AB207" s="86"/>
      <c r="AC207" s="86"/>
      <c r="AD207" s="86"/>
      <c r="AE207" s="86"/>
    </row>
    <row r="208" spans="1:31" s="43" customFormat="1" x14ac:dyDescent="0.45">
      <c r="A208" s="41" t="str">
        <f t="shared" ca="1" si="3"/>
        <v>May</v>
      </c>
      <c r="B208" s="42"/>
      <c r="C208" s="40" t="s">
        <v>1230</v>
      </c>
      <c r="D208" s="40" t="s">
        <v>1230</v>
      </c>
      <c r="E208" s="40" t="s">
        <v>1252</v>
      </c>
      <c r="F208" s="40" t="s">
        <v>1261</v>
      </c>
      <c r="G208" s="27"/>
      <c r="J208" s="3"/>
      <c r="X208" s="86"/>
      <c r="Y208" s="86"/>
      <c r="Z208" s="86"/>
      <c r="AA208" s="86"/>
      <c r="AB208" s="86"/>
      <c r="AC208" s="86"/>
      <c r="AD208" s="86"/>
      <c r="AE208" s="86"/>
    </row>
    <row r="209" spans="1:31" s="43" customFormat="1" x14ac:dyDescent="0.45">
      <c r="A209" s="41" t="str">
        <f t="shared" ca="1" si="3"/>
        <v>June</v>
      </c>
      <c r="B209" s="42"/>
      <c r="C209" s="40" t="s">
        <v>1231</v>
      </c>
      <c r="D209" s="40" t="s">
        <v>1242</v>
      </c>
      <c r="E209" s="40" t="s">
        <v>1253</v>
      </c>
      <c r="F209" s="40" t="s">
        <v>1262</v>
      </c>
      <c r="G209" s="27"/>
      <c r="J209" s="3"/>
      <c r="X209" s="86"/>
      <c r="Y209" s="86"/>
      <c r="Z209" s="86"/>
      <c r="AA209" s="86"/>
      <c r="AB209" s="86"/>
      <c r="AC209" s="86"/>
      <c r="AD209" s="86"/>
      <c r="AE209" s="86"/>
    </row>
    <row r="210" spans="1:31" s="43" customFormat="1" x14ac:dyDescent="0.45">
      <c r="A210" s="41" t="str">
        <f t="shared" ca="1" si="3"/>
        <v>July</v>
      </c>
      <c r="B210" s="42"/>
      <c r="C210" s="40" t="s">
        <v>1232</v>
      </c>
      <c r="D210" s="40" t="s">
        <v>1243</v>
      </c>
      <c r="E210" s="40" t="s">
        <v>1254</v>
      </c>
      <c r="F210" s="40" t="s">
        <v>1263</v>
      </c>
      <c r="G210" s="27"/>
      <c r="J210" s="3"/>
      <c r="X210" s="86"/>
      <c r="Y210" s="86"/>
      <c r="Z210" s="86"/>
      <c r="AA210" s="86"/>
      <c r="AB210" s="86"/>
      <c r="AC210" s="86"/>
      <c r="AD210" s="86"/>
      <c r="AE210" s="86"/>
    </row>
    <row r="211" spans="1:31" s="43" customFormat="1" x14ac:dyDescent="0.45">
      <c r="A211" s="41" t="str">
        <f t="shared" ca="1" si="3"/>
        <v>August</v>
      </c>
      <c r="B211" s="42"/>
      <c r="C211" s="40" t="s">
        <v>1233</v>
      </c>
      <c r="D211" s="40" t="s">
        <v>1244</v>
      </c>
      <c r="E211" s="40" t="s">
        <v>1233</v>
      </c>
      <c r="F211" s="40" t="s">
        <v>1264</v>
      </c>
      <c r="G211" s="27"/>
      <c r="J211" s="3"/>
      <c r="X211" s="86"/>
      <c r="Y211" s="86"/>
      <c r="Z211" s="86"/>
      <c r="AA211" s="86"/>
      <c r="AB211" s="86"/>
      <c r="AC211" s="86"/>
      <c r="AD211" s="86"/>
      <c r="AE211" s="86"/>
    </row>
    <row r="212" spans="1:31" s="43" customFormat="1" x14ac:dyDescent="0.45">
      <c r="A212" s="41" t="str">
        <f t="shared" ca="1" si="3"/>
        <v>September</v>
      </c>
      <c r="B212" s="42"/>
      <c r="C212" s="40" t="s">
        <v>1234</v>
      </c>
      <c r="D212" s="40" t="s">
        <v>1245</v>
      </c>
      <c r="E212" s="40" t="s">
        <v>1234</v>
      </c>
      <c r="F212" s="40" t="s">
        <v>1265</v>
      </c>
      <c r="G212" s="27"/>
      <c r="J212" s="3"/>
      <c r="X212" s="86"/>
      <c r="Y212" s="86"/>
      <c r="Z212" s="86"/>
      <c r="AA212" s="86"/>
      <c r="AB212" s="86"/>
      <c r="AC212" s="86"/>
      <c r="AD212" s="86"/>
      <c r="AE212" s="86"/>
    </row>
    <row r="213" spans="1:31" s="43" customFormat="1" x14ac:dyDescent="0.45">
      <c r="A213" s="41" t="str">
        <f t="shared" ca="1" si="3"/>
        <v>October</v>
      </c>
      <c r="B213" s="42"/>
      <c r="C213" s="40" t="s">
        <v>1235</v>
      </c>
      <c r="D213" s="40" t="s">
        <v>1246</v>
      </c>
      <c r="E213" s="40" t="s">
        <v>1255</v>
      </c>
      <c r="F213" s="40" t="s">
        <v>1266</v>
      </c>
      <c r="G213" s="27"/>
      <c r="J213" s="3"/>
      <c r="X213" s="86"/>
      <c r="Y213" s="86"/>
      <c r="Z213" s="86"/>
      <c r="AA213" s="86"/>
      <c r="AB213" s="86"/>
      <c r="AC213" s="86"/>
      <c r="AD213" s="86"/>
      <c r="AE213" s="86"/>
    </row>
    <row r="214" spans="1:31" s="43" customFormat="1" x14ac:dyDescent="0.45">
      <c r="A214" s="41" t="str">
        <f t="shared" ca="1" si="3"/>
        <v>November</v>
      </c>
      <c r="B214" s="42"/>
      <c r="C214" s="40" t="s">
        <v>1236</v>
      </c>
      <c r="D214" s="40" t="s">
        <v>1247</v>
      </c>
      <c r="E214" s="40" t="s">
        <v>1236</v>
      </c>
      <c r="F214" s="40" t="s">
        <v>1247</v>
      </c>
      <c r="G214" s="27"/>
      <c r="J214" s="3"/>
      <c r="X214" s="86"/>
      <c r="Y214" s="86"/>
      <c r="Z214" s="86"/>
      <c r="AA214" s="86"/>
      <c r="AB214" s="86"/>
      <c r="AC214" s="86"/>
      <c r="AD214" s="86"/>
      <c r="AE214" s="86"/>
    </row>
    <row r="215" spans="1:31" s="43" customFormat="1" x14ac:dyDescent="0.45">
      <c r="A215" s="41" t="str">
        <f t="shared" ca="1" si="3"/>
        <v>December</v>
      </c>
      <c r="B215" s="42"/>
      <c r="C215" s="40" t="s">
        <v>1237</v>
      </c>
      <c r="D215" s="40" t="s">
        <v>1248</v>
      </c>
      <c r="E215" s="40" t="s">
        <v>1256</v>
      </c>
      <c r="F215" s="40" t="s">
        <v>1267</v>
      </c>
      <c r="G215" s="27"/>
      <c r="J215" s="3"/>
      <c r="X215" s="86"/>
      <c r="Y215" s="86"/>
      <c r="Z215" s="86"/>
      <c r="AA215" s="86"/>
      <c r="AB215" s="86"/>
      <c r="AC215" s="86"/>
      <c r="AD215" s="86"/>
      <c r="AE215" s="86"/>
    </row>
    <row r="216" spans="1:31" s="43" customFormat="1" x14ac:dyDescent="0.45">
      <c r="A216" s="41" t="str">
        <f t="shared" ca="1" si="3"/>
        <v>Month</v>
      </c>
      <c r="B216" s="42"/>
      <c r="C216" s="40" t="s">
        <v>1268</v>
      </c>
      <c r="D216" s="40" t="s">
        <v>1271</v>
      </c>
      <c r="E216" s="40" t="s">
        <v>1269</v>
      </c>
      <c r="F216" s="40" t="s">
        <v>1270</v>
      </c>
      <c r="G216" s="27"/>
      <c r="J216" s="3"/>
      <c r="X216" s="86"/>
      <c r="Y216" s="86"/>
      <c r="Z216" s="86"/>
      <c r="AA216" s="86"/>
      <c r="AB216" s="86"/>
      <c r="AC216" s="86"/>
      <c r="AD216" s="86"/>
      <c r="AE216" s="86"/>
    </row>
    <row r="217" spans="1:31" s="43" customFormat="1" x14ac:dyDescent="0.45">
      <c r="A217" s="41" t="str">
        <f t="shared" ca="1" si="3"/>
        <v>Year</v>
      </c>
      <c r="B217" s="42"/>
      <c r="C217" s="40" t="s">
        <v>1272</v>
      </c>
      <c r="D217" s="40" t="s">
        <v>1273</v>
      </c>
      <c r="E217" s="40" t="s">
        <v>1274</v>
      </c>
      <c r="F217" s="40" t="s">
        <v>1275</v>
      </c>
      <c r="G217" s="27"/>
      <c r="J217" s="3"/>
      <c r="X217" s="86"/>
      <c r="Y217" s="86"/>
      <c r="Z217" s="86"/>
      <c r="AA217" s="86"/>
      <c r="AB217" s="86"/>
      <c r="AC217" s="86"/>
      <c r="AD217" s="86"/>
      <c r="AE217" s="86"/>
    </row>
    <row r="218" spans="1:31" s="43" customFormat="1" x14ac:dyDescent="0.45">
      <c r="A218" s="41" t="str">
        <f t="shared" ca="1" si="3"/>
        <v>Quarterly</v>
      </c>
      <c r="B218" s="42"/>
      <c r="C218" s="40" t="s">
        <v>1276</v>
      </c>
      <c r="D218" s="40" t="s">
        <v>1279</v>
      </c>
      <c r="E218" s="40" t="s">
        <v>1278</v>
      </c>
      <c r="F218" s="40" t="s">
        <v>1277</v>
      </c>
      <c r="G218" s="27"/>
      <c r="J218" s="3"/>
      <c r="X218" s="86"/>
      <c r="Y218" s="86"/>
      <c r="Z218" s="86"/>
      <c r="AA218" s="86"/>
      <c r="AB218" s="86"/>
      <c r="AC218" s="86"/>
      <c r="AD218" s="86"/>
      <c r="AE218" s="86"/>
    </row>
    <row r="219" spans="1:31" s="75" customFormat="1" x14ac:dyDescent="0.45">
      <c r="A219" s="35" t="str">
        <f t="shared" ca="1" si="3"/>
        <v>State</v>
      </c>
      <c r="B219" s="74"/>
      <c r="C219" s="35" t="s">
        <v>916</v>
      </c>
      <c r="D219" s="35" t="s">
        <v>1282</v>
      </c>
      <c r="E219" s="35" t="s">
        <v>1283</v>
      </c>
      <c r="F219" s="35" t="s">
        <v>918</v>
      </c>
      <c r="G219" s="27" t="s">
        <v>228</v>
      </c>
      <c r="J219" s="4"/>
      <c r="X219" s="87"/>
      <c r="Y219" s="87"/>
      <c r="Z219" s="87"/>
      <c r="AA219" s="87"/>
      <c r="AB219" s="87"/>
      <c r="AC219" s="87"/>
      <c r="AD219" s="87"/>
      <c r="AE219" s="87"/>
    </row>
    <row r="220" spans="1:31" s="43" customFormat="1" x14ac:dyDescent="0.45">
      <c r="A220" s="41">
        <f t="shared" ca="1" si="3"/>
        <v>0</v>
      </c>
      <c r="B220" s="42"/>
      <c r="C220" s="40"/>
      <c r="D220" s="40"/>
      <c r="E220" s="40"/>
      <c r="F220" s="40"/>
      <c r="G220" s="27" t="s">
        <v>228</v>
      </c>
      <c r="J220" s="3"/>
      <c r="X220" s="86"/>
      <c r="Y220" s="86"/>
      <c r="Z220" s="86"/>
      <c r="AA220" s="86"/>
      <c r="AB220" s="86"/>
      <c r="AC220" s="86"/>
      <c r="AD220" s="86"/>
      <c r="AE220" s="86"/>
    </row>
    <row r="221" spans="1:31" s="43" customFormat="1" x14ac:dyDescent="0.45">
      <c r="A221" s="41">
        <f t="shared" ca="1" si="3"/>
        <v>0</v>
      </c>
      <c r="B221" s="42"/>
      <c r="C221" s="40"/>
      <c r="D221" s="40"/>
      <c r="E221" s="40"/>
      <c r="F221" s="40"/>
      <c r="G221" s="27"/>
      <c r="J221" s="3"/>
      <c r="X221" s="86"/>
      <c r="Y221" s="86"/>
      <c r="Z221" s="86"/>
      <c r="AA221" s="86"/>
      <c r="AB221" s="86"/>
      <c r="AC221" s="86"/>
      <c r="AD221" s="86"/>
      <c r="AE221" s="86"/>
    </row>
    <row r="222" spans="1:31" s="43" customFormat="1" x14ac:dyDescent="0.45">
      <c r="A222" s="41">
        <f t="shared" ca="1" si="3"/>
        <v>0</v>
      </c>
      <c r="B222" s="42"/>
      <c r="C222" s="40"/>
      <c r="D222" s="40"/>
      <c r="E222" s="40"/>
      <c r="F222" s="40"/>
      <c r="G222" s="27"/>
      <c r="J222" s="3"/>
      <c r="X222" s="86"/>
      <c r="Y222" s="86"/>
      <c r="Z222" s="86"/>
      <c r="AA222" s="86"/>
      <c r="AB222" s="86"/>
      <c r="AC222" s="86"/>
      <c r="AD222" s="86"/>
      <c r="AE222" s="86"/>
    </row>
    <row r="223" spans="1:31" s="43" customFormat="1" x14ac:dyDescent="0.45">
      <c r="A223" s="41">
        <f t="shared" ca="1" si="3"/>
        <v>0</v>
      </c>
      <c r="B223" s="42"/>
      <c r="C223" s="40"/>
      <c r="D223" s="40"/>
      <c r="E223" s="40"/>
      <c r="F223" s="40"/>
      <c r="G223" s="27"/>
      <c r="J223" s="3"/>
      <c r="X223" s="86"/>
      <c r="Y223" s="86"/>
      <c r="Z223" s="86"/>
      <c r="AA223" s="86"/>
      <c r="AB223" s="86"/>
      <c r="AC223" s="86"/>
      <c r="AD223" s="86"/>
      <c r="AE223" s="86"/>
    </row>
    <row r="224" spans="1:31" s="43" customFormat="1" x14ac:dyDescent="0.45">
      <c r="A224" s="41">
        <f t="shared" ca="1" si="3"/>
        <v>0</v>
      </c>
      <c r="B224" s="42"/>
      <c r="C224" s="40"/>
      <c r="D224" s="40"/>
      <c r="E224" s="40"/>
      <c r="F224" s="40"/>
      <c r="G224" s="27"/>
      <c r="J224" s="3"/>
      <c r="X224" s="86"/>
      <c r="Y224" s="86"/>
      <c r="Z224" s="86"/>
      <c r="AA224" s="86"/>
      <c r="AB224" s="86"/>
      <c r="AC224" s="86"/>
      <c r="AD224" s="86"/>
      <c r="AE224" s="86"/>
    </row>
  </sheetData>
  <sheetProtection algorithmName="SHA-512" hashValue="bSj4W2NvqB6O+FMb/8cDPISBWIie94Wo5KhYEOfMnk2ZVFKbUQDAdkIFzPDNX2kmsDvzPLhl5ZzcjhkPJK4Obw==" saltValue="a6oiiO4O7q0956vWDLlAiA==" spinCount="100000" sheet="1" objects="1" scenarios="1"/>
  <dataValidations count="2">
    <dataValidation type="custom" showInputMessage="1" showErrorMessage="1" sqref="Z1 J627:J1048576 J17:J73 J75:J91 J389:J608 J108:J134 Z4:Z15 J153:J166 J169:J218 J221:J371" xr:uid="{00000000-0002-0000-0000-000000000000}">
      <formula1>$Z$1=";"</formula1>
    </dataValidation>
    <dataValidation type="custom" allowBlank="1" showInputMessage="1" showErrorMessage="1" sqref="J92:J107 J74 J135:J152 Z16 J167:J168 J219:J220" xr:uid="{00000000-0002-0000-0000-000001000000}">
      <formula1>$Z$1=";"</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snahmen">
    <tabColor theme="5" tint="0.59999389629810485"/>
    <pageSetUpPr fitToPage="1"/>
  </sheetPr>
  <dimension ref="A1:BLU242"/>
  <sheetViews>
    <sheetView showGridLines="0" tabSelected="1" zoomScaleNormal="100" workbookViewId="0">
      <pane xSplit="3" ySplit="4" topLeftCell="D5" activePane="bottomRight" state="frozen"/>
      <selection activeCell="C6" sqref="C6:C9"/>
      <selection pane="topRight" activeCell="C6" sqref="C6:C9"/>
      <selection pane="bottomLeft" activeCell="C6" sqref="C6:C9"/>
      <selection pane="bottomRight" activeCell="C6" sqref="C6:C13"/>
    </sheetView>
  </sheetViews>
  <sheetFormatPr defaultColWidth="11.3984375" defaultRowHeight="18.75" customHeight="1" x14ac:dyDescent="0.5"/>
  <cols>
    <col min="1" max="1" width="6" style="150" customWidth="1"/>
    <col min="2" max="2" width="4.1328125" style="210" bestFit="1" customWidth="1"/>
    <col min="3" max="3" width="27.59765625" style="195" customWidth="1"/>
    <col min="4" max="4" width="3.3984375" style="196" customWidth="1"/>
    <col min="5" max="5" width="28.3984375" style="195" customWidth="1"/>
    <col min="6" max="6" width="2" style="195" customWidth="1"/>
    <col min="7" max="7" width="9.3984375" style="197" customWidth="1"/>
    <col min="8" max="8" width="8.59765625" style="197" customWidth="1"/>
    <col min="9" max="9" width="7.1328125" style="197" customWidth="1"/>
    <col min="10" max="10" width="4.59765625" style="198" customWidth="1"/>
    <col min="11" max="11" width="4.86328125" style="232" bestFit="1" customWidth="1"/>
    <col min="12" max="12" width="37.86328125" style="151" customWidth="1"/>
    <col min="13" max="13" width="4.3984375" style="232" customWidth="1"/>
    <col min="14" max="14" width="33" style="151" customWidth="1"/>
    <col min="15" max="16" width="8.59765625" style="152" customWidth="1"/>
    <col min="17" max="17" width="7.3984375" style="152" customWidth="1"/>
    <col min="18" max="18" width="4.59765625" style="233" customWidth="1"/>
    <col min="19" max="19" width="4.3984375" style="232" bestFit="1" customWidth="1"/>
    <col min="20" max="20" width="41.59765625" style="151" customWidth="1"/>
    <col min="21" max="21" width="2.86328125" style="152" customWidth="1"/>
    <col min="22" max="24" width="10.265625" style="151" bestFit="1" customWidth="1"/>
    <col min="25" max="25" width="4.59765625" style="233" customWidth="1"/>
    <col min="26" max="26" width="3.86328125" style="177" customWidth="1"/>
    <col min="27" max="27" width="3.86328125" style="228" customWidth="1"/>
    <col min="28" max="30" width="3.86328125" style="154" customWidth="1"/>
    <col min="31" max="32" width="3.86328125" style="155" customWidth="1"/>
    <col min="33" max="46" width="3.86328125" style="125" customWidth="1"/>
    <col min="47" max="16384" width="11.3984375" style="125"/>
  </cols>
  <sheetData>
    <row r="1" spans="1:1685" s="93" customFormat="1" ht="45" customHeight="1" x14ac:dyDescent="0.4">
      <c r="A1" s="91"/>
      <c r="B1" s="248"/>
      <c r="C1" s="94" t="str">
        <f ca="1">' '!A35</f>
        <v xml:space="preserve">S  T  R  A  T  E  G  I  E  S   -   M  E  A  S  U  R  E  S  -  P  R  O  J  E  C  T  S </v>
      </c>
      <c r="D1" s="130"/>
      <c r="E1" s="94"/>
      <c r="F1" s="94"/>
      <c r="G1" s="94"/>
      <c r="H1" s="94"/>
      <c r="I1" s="94"/>
      <c r="J1" s="94"/>
      <c r="K1" s="131"/>
      <c r="L1" s="249"/>
      <c r="M1" s="131"/>
      <c r="N1" s="239"/>
      <c r="O1" s="250"/>
      <c r="P1" s="250"/>
      <c r="Q1" s="251"/>
      <c r="R1" s="131"/>
      <c r="S1" s="131"/>
      <c r="T1" s="132"/>
      <c r="U1" s="133"/>
      <c r="V1" s="134"/>
      <c r="W1" s="123"/>
      <c r="X1" s="239"/>
      <c r="Y1" s="131"/>
      <c r="Z1" s="252"/>
      <c r="AA1" s="240"/>
      <c r="AB1" s="135"/>
      <c r="AC1" s="135"/>
      <c r="AD1" s="135"/>
      <c r="AE1" s="136"/>
      <c r="AF1" s="136"/>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c r="JI1" s="89"/>
      <c r="JJ1" s="89"/>
      <c r="JK1" s="89"/>
      <c r="JL1" s="89"/>
      <c r="JM1" s="89"/>
      <c r="JN1" s="89"/>
      <c r="JO1" s="89"/>
      <c r="JP1" s="89"/>
      <c r="JQ1" s="89"/>
      <c r="JR1" s="89"/>
      <c r="JS1" s="89"/>
      <c r="JT1" s="89"/>
      <c r="JU1" s="89"/>
      <c r="JV1" s="89"/>
      <c r="JW1" s="89"/>
      <c r="JX1" s="89"/>
      <c r="JY1" s="89"/>
      <c r="JZ1" s="89"/>
      <c r="KA1" s="89"/>
      <c r="KB1" s="89"/>
      <c r="KC1" s="89"/>
      <c r="KD1" s="89"/>
      <c r="KE1" s="89"/>
      <c r="KF1" s="89"/>
      <c r="KG1" s="89"/>
      <c r="KH1" s="89"/>
      <c r="KI1" s="89"/>
      <c r="KJ1" s="89"/>
      <c r="KK1" s="89"/>
      <c r="KL1" s="89"/>
      <c r="KM1" s="89"/>
      <c r="KN1" s="89"/>
      <c r="KO1" s="89"/>
      <c r="KP1" s="89"/>
      <c r="KQ1" s="89"/>
      <c r="KR1" s="89"/>
      <c r="KS1" s="89"/>
      <c r="KT1" s="89"/>
      <c r="KU1" s="89"/>
      <c r="KV1" s="89"/>
      <c r="KW1" s="89"/>
      <c r="KX1" s="89"/>
      <c r="KY1" s="89"/>
      <c r="KZ1" s="89"/>
      <c r="LA1" s="89"/>
      <c r="LB1" s="89"/>
      <c r="LC1" s="89"/>
      <c r="LD1" s="89"/>
      <c r="LE1" s="89"/>
      <c r="LF1" s="89"/>
      <c r="LG1" s="89"/>
      <c r="LH1" s="89"/>
      <c r="LI1" s="89"/>
      <c r="LJ1" s="89"/>
      <c r="LK1" s="89"/>
      <c r="LL1" s="89"/>
      <c r="LM1" s="89"/>
      <c r="LN1" s="89"/>
      <c r="LO1" s="89"/>
      <c r="LP1" s="89"/>
      <c r="LQ1" s="89"/>
      <c r="LR1" s="89"/>
      <c r="LS1" s="89"/>
      <c r="LT1" s="89"/>
      <c r="LU1" s="89"/>
      <c r="LV1" s="89"/>
      <c r="LW1" s="89"/>
      <c r="LX1" s="89"/>
      <c r="LY1" s="89"/>
      <c r="LZ1" s="89"/>
      <c r="MA1" s="89"/>
      <c r="MB1" s="89"/>
      <c r="MC1" s="89"/>
      <c r="MD1" s="89"/>
      <c r="ME1" s="89"/>
      <c r="MF1" s="89"/>
      <c r="MG1" s="89"/>
      <c r="MH1" s="89"/>
      <c r="MI1" s="89"/>
      <c r="MJ1" s="89"/>
      <c r="MK1" s="89"/>
      <c r="ML1" s="89"/>
      <c r="MM1" s="89"/>
      <c r="MN1" s="89"/>
      <c r="MO1" s="89"/>
      <c r="MP1" s="89"/>
      <c r="MQ1" s="89"/>
      <c r="MR1" s="89"/>
      <c r="MS1" s="89"/>
      <c r="MT1" s="89"/>
      <c r="MU1" s="89"/>
      <c r="MV1" s="89"/>
      <c r="MW1" s="89"/>
      <c r="MX1" s="89"/>
      <c r="MY1" s="89"/>
      <c r="MZ1" s="89"/>
      <c r="NA1" s="89"/>
      <c r="NB1" s="89"/>
      <c r="NC1" s="89"/>
      <c r="ND1" s="89"/>
      <c r="NE1" s="89"/>
      <c r="NF1" s="89"/>
      <c r="NG1" s="89"/>
      <c r="NH1" s="89"/>
      <c r="NI1" s="89"/>
      <c r="NJ1" s="89"/>
      <c r="NK1" s="89"/>
      <c r="NL1" s="89"/>
      <c r="NM1" s="89"/>
      <c r="NN1" s="89"/>
      <c r="NO1" s="89"/>
      <c r="NP1" s="89"/>
      <c r="NQ1" s="89"/>
      <c r="NR1" s="89"/>
      <c r="NS1" s="89"/>
      <c r="NT1" s="89"/>
      <c r="NU1" s="89"/>
      <c r="NV1" s="89"/>
      <c r="NW1" s="89"/>
      <c r="NX1" s="89"/>
      <c r="NY1" s="89"/>
      <c r="NZ1" s="89"/>
      <c r="OA1" s="89"/>
      <c r="OB1" s="89"/>
      <c r="OC1" s="89"/>
      <c r="OD1" s="89"/>
      <c r="OE1" s="89"/>
      <c r="OF1" s="89"/>
      <c r="OG1" s="89"/>
      <c r="OH1" s="89"/>
      <c r="OI1" s="89"/>
      <c r="OJ1" s="89"/>
      <c r="OK1" s="89"/>
      <c r="OL1" s="89"/>
      <c r="OM1" s="89"/>
      <c r="ON1" s="89"/>
      <c r="OO1" s="89"/>
      <c r="OP1" s="89"/>
      <c r="OQ1" s="89"/>
      <c r="OR1" s="89"/>
      <c r="OS1" s="89"/>
      <c r="OT1" s="89"/>
      <c r="OU1" s="89"/>
      <c r="OV1" s="89"/>
      <c r="OW1" s="89"/>
      <c r="OX1" s="89"/>
      <c r="OY1" s="89"/>
      <c r="OZ1" s="89"/>
      <c r="PA1" s="89"/>
      <c r="PB1" s="89"/>
      <c r="PC1" s="89"/>
      <c r="PD1" s="89"/>
      <c r="PE1" s="89"/>
      <c r="PF1" s="89"/>
      <c r="PG1" s="89"/>
      <c r="PH1" s="89"/>
      <c r="PI1" s="89"/>
      <c r="PJ1" s="89"/>
      <c r="PK1" s="89"/>
      <c r="PL1" s="89"/>
      <c r="PM1" s="89"/>
      <c r="PN1" s="89"/>
      <c r="PO1" s="89"/>
      <c r="PP1" s="89"/>
      <c r="PQ1" s="89"/>
      <c r="PR1" s="89"/>
      <c r="PS1" s="89"/>
      <c r="PT1" s="89"/>
      <c r="PU1" s="89"/>
      <c r="PV1" s="89"/>
      <c r="PW1" s="89"/>
      <c r="PX1" s="89"/>
      <c r="PY1" s="89"/>
      <c r="PZ1" s="89"/>
      <c r="QA1" s="89"/>
      <c r="QB1" s="89"/>
      <c r="QC1" s="89"/>
      <c r="QD1" s="89"/>
      <c r="QE1" s="89"/>
      <c r="QF1" s="89"/>
      <c r="QG1" s="89"/>
      <c r="QH1" s="89"/>
      <c r="QI1" s="89"/>
      <c r="QJ1" s="89"/>
      <c r="QK1" s="89"/>
      <c r="QL1" s="89"/>
      <c r="QM1" s="89"/>
      <c r="QN1" s="89"/>
      <c r="QO1" s="89"/>
      <c r="QP1" s="89"/>
      <c r="QQ1" s="89"/>
      <c r="QR1" s="89"/>
      <c r="QS1" s="89"/>
      <c r="QT1" s="89"/>
      <c r="QU1" s="89"/>
      <c r="QV1" s="89"/>
      <c r="QW1" s="89"/>
      <c r="QX1" s="89"/>
      <c r="QY1" s="89"/>
      <c r="QZ1" s="89"/>
      <c r="RA1" s="89"/>
      <c r="RB1" s="89"/>
      <c r="RC1" s="89"/>
      <c r="RD1" s="89"/>
      <c r="RE1" s="89"/>
      <c r="RF1" s="89"/>
      <c r="RG1" s="89"/>
      <c r="RH1" s="89"/>
      <c r="RI1" s="89"/>
      <c r="RJ1" s="89"/>
      <c r="RK1" s="89"/>
      <c r="RL1" s="89"/>
      <c r="RM1" s="89"/>
      <c r="RN1" s="89"/>
      <c r="RO1" s="89"/>
      <c r="RP1" s="89"/>
      <c r="RQ1" s="89"/>
      <c r="RR1" s="89"/>
      <c r="RS1" s="89"/>
      <c r="RT1" s="89"/>
      <c r="RU1" s="89"/>
      <c r="RV1" s="89"/>
      <c r="RW1" s="89"/>
      <c r="RX1" s="89"/>
      <c r="RY1" s="89"/>
      <c r="RZ1" s="89"/>
      <c r="SA1" s="89"/>
      <c r="SB1" s="89"/>
      <c r="SC1" s="89"/>
      <c r="SD1" s="89"/>
      <c r="SE1" s="89"/>
      <c r="SF1" s="89"/>
      <c r="SG1" s="89"/>
      <c r="SH1" s="89"/>
      <c r="SI1" s="89"/>
      <c r="SJ1" s="89"/>
      <c r="SK1" s="89"/>
      <c r="SL1" s="89"/>
      <c r="SM1" s="89"/>
      <c r="SN1" s="89"/>
      <c r="SO1" s="89"/>
      <c r="SP1" s="89"/>
      <c r="SQ1" s="89"/>
      <c r="SR1" s="89"/>
      <c r="SS1" s="89"/>
      <c r="ST1" s="89"/>
      <c r="SU1" s="89"/>
      <c r="SV1" s="89"/>
      <c r="SW1" s="89"/>
      <c r="SX1" s="89"/>
      <c r="SY1" s="89"/>
      <c r="SZ1" s="89"/>
      <c r="TA1" s="89"/>
      <c r="TB1" s="89"/>
      <c r="TC1" s="89"/>
      <c r="TD1" s="89"/>
      <c r="TE1" s="89"/>
      <c r="TF1" s="89"/>
      <c r="TG1" s="89"/>
      <c r="TH1" s="89"/>
      <c r="TI1" s="89"/>
      <c r="TJ1" s="89"/>
      <c r="TK1" s="89"/>
      <c r="TL1" s="89"/>
      <c r="TM1" s="89"/>
      <c r="TN1" s="89"/>
      <c r="TO1" s="89"/>
      <c r="TP1" s="89"/>
      <c r="TQ1" s="89"/>
      <c r="TR1" s="89"/>
      <c r="TS1" s="89"/>
      <c r="TT1" s="89"/>
      <c r="TU1" s="89"/>
      <c r="TV1" s="89"/>
      <c r="TW1" s="89"/>
      <c r="TX1" s="89"/>
      <c r="TY1" s="89"/>
      <c r="TZ1" s="89"/>
      <c r="UA1" s="89"/>
      <c r="UB1" s="89"/>
      <c r="UC1" s="89"/>
      <c r="UD1" s="89"/>
      <c r="UE1" s="89"/>
      <c r="UF1" s="89"/>
      <c r="UG1" s="89"/>
      <c r="UH1" s="89"/>
      <c r="UI1" s="89"/>
      <c r="UJ1" s="89"/>
      <c r="UK1" s="89"/>
      <c r="UL1" s="89"/>
      <c r="UM1" s="89"/>
      <c r="UN1" s="89"/>
      <c r="UO1" s="89"/>
      <c r="UP1" s="89"/>
      <c r="UQ1" s="89"/>
      <c r="UR1" s="89"/>
      <c r="US1" s="89"/>
      <c r="UT1" s="89"/>
      <c r="UU1" s="89"/>
      <c r="UV1" s="89"/>
      <c r="UW1" s="89"/>
      <c r="UX1" s="89"/>
      <c r="UY1" s="89"/>
      <c r="UZ1" s="89"/>
      <c r="VA1" s="89"/>
      <c r="VB1" s="89"/>
      <c r="VC1" s="89"/>
      <c r="VD1" s="89"/>
      <c r="VE1" s="89"/>
      <c r="VF1" s="89"/>
      <c r="VG1" s="89"/>
      <c r="VH1" s="89"/>
      <c r="VI1" s="89"/>
      <c r="VJ1" s="89"/>
      <c r="VK1" s="89"/>
      <c r="VL1" s="89"/>
      <c r="VM1" s="89"/>
      <c r="VN1" s="89"/>
      <c r="VO1" s="89"/>
      <c r="VP1" s="89"/>
      <c r="VQ1" s="89"/>
      <c r="VR1" s="89"/>
      <c r="VS1" s="89"/>
      <c r="VT1" s="89"/>
      <c r="VU1" s="89"/>
      <c r="VV1" s="89"/>
      <c r="VW1" s="89"/>
      <c r="VX1" s="89"/>
      <c r="VY1" s="89"/>
      <c r="VZ1" s="89"/>
      <c r="WA1" s="89"/>
      <c r="WB1" s="89"/>
      <c r="WC1" s="89"/>
      <c r="WD1" s="89"/>
      <c r="WE1" s="89"/>
      <c r="WF1" s="89"/>
      <c r="WG1" s="89"/>
      <c r="WH1" s="89"/>
      <c r="WI1" s="89"/>
      <c r="WJ1" s="89"/>
      <c r="WK1" s="89"/>
      <c r="WL1" s="89"/>
      <c r="WM1" s="89"/>
      <c r="WN1" s="89"/>
      <c r="WO1" s="89"/>
      <c r="WP1" s="89"/>
      <c r="WQ1" s="89"/>
      <c r="WR1" s="89"/>
      <c r="WS1" s="89"/>
      <c r="WT1" s="89"/>
      <c r="WU1" s="89"/>
      <c r="WV1" s="89"/>
      <c r="WW1" s="89"/>
      <c r="WX1" s="89"/>
      <c r="WY1" s="89"/>
      <c r="WZ1" s="89"/>
      <c r="XA1" s="89"/>
      <c r="XB1" s="89"/>
      <c r="XC1" s="89"/>
      <c r="XD1" s="89"/>
      <c r="XE1" s="89"/>
      <c r="XF1" s="89"/>
      <c r="XG1" s="89"/>
      <c r="XH1" s="89"/>
      <c r="XI1" s="89"/>
      <c r="XJ1" s="89"/>
      <c r="XK1" s="89"/>
      <c r="XL1" s="89"/>
      <c r="XM1" s="89"/>
      <c r="XN1" s="89"/>
      <c r="XO1" s="89"/>
      <c r="XP1" s="89"/>
      <c r="XQ1" s="89"/>
      <c r="XR1" s="89"/>
      <c r="XS1" s="89"/>
      <c r="XT1" s="89"/>
      <c r="XU1" s="89"/>
      <c r="XV1" s="89"/>
      <c r="XW1" s="89"/>
      <c r="XX1" s="89"/>
      <c r="XY1" s="89"/>
      <c r="XZ1" s="89"/>
      <c r="YA1" s="89"/>
      <c r="YB1" s="89"/>
      <c r="YC1" s="89"/>
      <c r="YD1" s="89"/>
      <c r="YE1" s="89"/>
      <c r="YF1" s="89"/>
      <c r="YG1" s="89"/>
      <c r="YH1" s="89"/>
      <c r="YI1" s="89"/>
      <c r="YJ1" s="89"/>
      <c r="YK1" s="89"/>
      <c r="YL1" s="89"/>
      <c r="YM1" s="89"/>
      <c r="YN1" s="89"/>
      <c r="YO1" s="89"/>
      <c r="YP1" s="89"/>
      <c r="YQ1" s="89"/>
      <c r="YR1" s="89"/>
      <c r="YS1" s="89"/>
      <c r="YT1" s="89"/>
      <c r="YU1" s="89"/>
      <c r="YV1" s="89"/>
      <c r="YW1" s="89"/>
      <c r="YX1" s="89"/>
      <c r="YY1" s="89"/>
      <c r="YZ1" s="89"/>
      <c r="ZA1" s="89"/>
      <c r="ZB1" s="89"/>
      <c r="ZC1" s="89"/>
      <c r="ZD1" s="89"/>
      <c r="ZE1" s="89"/>
      <c r="ZF1" s="89"/>
      <c r="ZG1" s="89"/>
      <c r="ZH1" s="89"/>
      <c r="ZI1" s="89"/>
      <c r="ZJ1" s="89"/>
      <c r="ZK1" s="89"/>
      <c r="ZL1" s="89"/>
      <c r="ZM1" s="89"/>
      <c r="ZN1" s="89"/>
      <c r="ZO1" s="89"/>
      <c r="ZP1" s="89"/>
      <c r="ZQ1" s="89"/>
      <c r="ZR1" s="89"/>
      <c r="ZS1" s="89"/>
      <c r="ZT1" s="89"/>
      <c r="ZU1" s="89"/>
      <c r="ZV1" s="89"/>
      <c r="ZW1" s="89"/>
      <c r="ZX1" s="89"/>
      <c r="ZY1" s="89"/>
      <c r="ZZ1" s="89"/>
      <c r="AAA1" s="89"/>
      <c r="AAB1" s="89"/>
      <c r="AAC1" s="89"/>
      <c r="AAD1" s="89"/>
      <c r="AAE1" s="89"/>
      <c r="AAF1" s="89"/>
      <c r="AAG1" s="89"/>
      <c r="AAH1" s="89"/>
      <c r="AAI1" s="89"/>
      <c r="AAJ1" s="89"/>
      <c r="AAK1" s="89"/>
      <c r="AAL1" s="89"/>
      <c r="AAM1" s="89"/>
      <c r="AAN1" s="89"/>
      <c r="AAO1" s="89"/>
      <c r="AAP1" s="89"/>
      <c r="AAQ1" s="89"/>
      <c r="AAR1" s="89"/>
      <c r="AAS1" s="89"/>
      <c r="AAT1" s="89"/>
      <c r="AAU1" s="89"/>
      <c r="AAV1" s="89"/>
      <c r="AAW1" s="89"/>
      <c r="AAX1" s="89"/>
      <c r="AAY1" s="89"/>
      <c r="AAZ1" s="89"/>
      <c r="ABA1" s="89"/>
      <c r="ABB1" s="89"/>
      <c r="ABC1" s="89"/>
      <c r="ABD1" s="89"/>
      <c r="ABE1" s="89"/>
      <c r="ABF1" s="89"/>
      <c r="ABG1" s="89"/>
      <c r="ABH1" s="89"/>
      <c r="ABI1" s="89"/>
      <c r="ABJ1" s="89"/>
      <c r="ABK1" s="89"/>
      <c r="ABL1" s="89"/>
      <c r="ABM1" s="89"/>
      <c r="ABN1" s="89"/>
      <c r="ABO1" s="89"/>
      <c r="ABP1" s="89"/>
      <c r="ABQ1" s="89"/>
      <c r="ABR1" s="89"/>
      <c r="ABS1" s="89"/>
      <c r="ABT1" s="89"/>
      <c r="ABU1" s="89"/>
      <c r="ABV1" s="89"/>
      <c r="ABW1" s="89"/>
      <c r="ABX1" s="89"/>
      <c r="ABY1" s="89"/>
      <c r="ABZ1" s="89"/>
      <c r="ACA1" s="89"/>
      <c r="ACB1" s="89"/>
      <c r="ACC1" s="89"/>
      <c r="ACD1" s="89"/>
      <c r="ACE1" s="89"/>
      <c r="ACF1" s="89"/>
      <c r="ACG1" s="89"/>
      <c r="ACH1" s="89"/>
      <c r="ACI1" s="89"/>
      <c r="ACJ1" s="89"/>
      <c r="ACK1" s="89"/>
      <c r="ACL1" s="89"/>
      <c r="ACM1" s="89"/>
      <c r="ACN1" s="89"/>
      <c r="ACO1" s="89"/>
      <c r="ACP1" s="89"/>
      <c r="ACQ1" s="89"/>
      <c r="ACR1" s="89"/>
      <c r="ACS1" s="89"/>
      <c r="ACT1" s="89"/>
      <c r="ACU1" s="89"/>
      <c r="ACV1" s="89"/>
      <c r="ACW1" s="89"/>
      <c r="ACX1" s="89"/>
      <c r="ACY1" s="89"/>
      <c r="ACZ1" s="89"/>
      <c r="ADA1" s="89"/>
      <c r="ADB1" s="89"/>
      <c r="ADC1" s="89"/>
      <c r="ADD1" s="89"/>
      <c r="ADE1" s="89"/>
      <c r="ADF1" s="89"/>
      <c r="ADG1" s="89"/>
      <c r="ADH1" s="89"/>
      <c r="ADI1" s="89"/>
      <c r="ADJ1" s="89"/>
      <c r="ADK1" s="89"/>
      <c r="ADL1" s="89"/>
      <c r="ADM1" s="89"/>
      <c r="ADN1" s="89"/>
      <c r="ADO1" s="89"/>
      <c r="ADP1" s="89"/>
      <c r="ADQ1" s="89"/>
      <c r="ADR1" s="89"/>
      <c r="ADS1" s="89"/>
      <c r="ADT1" s="89"/>
      <c r="ADU1" s="89"/>
      <c r="ADV1" s="89"/>
      <c r="ADW1" s="89"/>
      <c r="ADX1" s="89"/>
      <c r="ADY1" s="89"/>
      <c r="ADZ1" s="89"/>
      <c r="AEA1" s="89"/>
      <c r="AEB1" s="89"/>
      <c r="AEC1" s="89"/>
      <c r="AED1" s="89"/>
      <c r="AEE1" s="89"/>
      <c r="AEF1" s="89"/>
      <c r="AEG1" s="89"/>
      <c r="AEH1" s="89"/>
      <c r="AEI1" s="89"/>
      <c r="AEJ1" s="89"/>
      <c r="AEK1" s="89"/>
      <c r="AEL1" s="89"/>
      <c r="AEM1" s="89"/>
      <c r="AEN1" s="89"/>
      <c r="AEO1" s="89"/>
      <c r="AEP1" s="89"/>
      <c r="AEQ1" s="89"/>
      <c r="AER1" s="89"/>
      <c r="AES1" s="89"/>
      <c r="AET1" s="89"/>
      <c r="AEU1" s="89"/>
      <c r="AEV1" s="89"/>
      <c r="AEW1" s="89"/>
      <c r="AEX1" s="89"/>
      <c r="AEY1" s="89"/>
      <c r="AEZ1" s="89"/>
      <c r="AFA1" s="89"/>
      <c r="AFB1" s="89"/>
      <c r="AFC1" s="89"/>
      <c r="AFD1" s="89"/>
      <c r="AFE1" s="89"/>
      <c r="AFF1" s="89"/>
      <c r="AFG1" s="89"/>
      <c r="AFH1" s="89"/>
      <c r="AFI1" s="89"/>
      <c r="AFJ1" s="89"/>
      <c r="AFK1" s="89"/>
      <c r="AFL1" s="89"/>
      <c r="AFM1" s="89"/>
      <c r="AFN1" s="89"/>
      <c r="AFO1" s="89"/>
      <c r="AFP1" s="89"/>
      <c r="AFQ1" s="89"/>
      <c r="AFR1" s="89"/>
      <c r="AFS1" s="89"/>
      <c r="AFT1" s="89"/>
      <c r="AFU1" s="89"/>
      <c r="AFV1" s="89"/>
      <c r="AFW1" s="89"/>
      <c r="AFX1" s="89"/>
      <c r="AFY1" s="89"/>
      <c r="AFZ1" s="89"/>
      <c r="AGA1" s="89"/>
      <c r="AGB1" s="89"/>
      <c r="AGC1" s="89"/>
      <c r="AGD1" s="89"/>
      <c r="AGE1" s="89"/>
      <c r="AGF1" s="89"/>
      <c r="AGG1" s="89"/>
      <c r="AGH1" s="89"/>
      <c r="AGI1" s="89"/>
      <c r="AGJ1" s="89"/>
      <c r="AGK1" s="89"/>
      <c r="AGL1" s="89"/>
      <c r="AGM1" s="89"/>
      <c r="AGN1" s="89"/>
      <c r="AGO1" s="89"/>
      <c r="AGP1" s="89"/>
      <c r="AGQ1" s="89"/>
      <c r="AGR1" s="89"/>
      <c r="AGS1" s="89"/>
      <c r="AGT1" s="89"/>
      <c r="AGU1" s="89"/>
      <c r="AGV1" s="89"/>
      <c r="AGW1" s="89"/>
      <c r="AGX1" s="89"/>
      <c r="AGY1" s="89"/>
      <c r="AGZ1" s="89"/>
      <c r="AHA1" s="89"/>
      <c r="AHB1" s="89"/>
      <c r="AHC1" s="89"/>
      <c r="AHD1" s="89"/>
      <c r="AHE1" s="89"/>
      <c r="AHF1" s="89"/>
      <c r="AHG1" s="89"/>
      <c r="AHH1" s="89"/>
      <c r="AHI1" s="89"/>
      <c r="AHJ1" s="89"/>
      <c r="AHK1" s="89"/>
      <c r="AHL1" s="89"/>
      <c r="AHM1" s="89"/>
      <c r="AHN1" s="89"/>
      <c r="AHO1" s="89"/>
      <c r="AHP1" s="89"/>
      <c r="AHQ1" s="89"/>
      <c r="AHR1" s="89"/>
      <c r="AHS1" s="89"/>
      <c r="AHT1" s="89"/>
      <c r="AHU1" s="89"/>
      <c r="AHV1" s="89"/>
      <c r="AHW1" s="89"/>
      <c r="AHX1" s="89"/>
      <c r="AHY1" s="89"/>
      <c r="AHZ1" s="89"/>
      <c r="AIA1" s="89"/>
      <c r="AIB1" s="89"/>
      <c r="AIC1" s="89"/>
      <c r="AID1" s="89"/>
      <c r="AIE1" s="89"/>
      <c r="AIF1" s="89"/>
      <c r="AIG1" s="89"/>
      <c r="AIH1" s="89"/>
      <c r="AII1" s="89"/>
      <c r="AIJ1" s="89"/>
      <c r="AIK1" s="89"/>
      <c r="AIL1" s="89"/>
      <c r="AIM1" s="89"/>
      <c r="AIN1" s="89"/>
      <c r="AIO1" s="89"/>
      <c r="AIP1" s="89"/>
      <c r="AIQ1" s="89"/>
      <c r="AIR1" s="89"/>
      <c r="AIS1" s="89"/>
      <c r="AIT1" s="89"/>
      <c r="AIU1" s="89"/>
      <c r="AIV1" s="89"/>
      <c r="AIW1" s="89"/>
      <c r="AIX1" s="89"/>
      <c r="AIY1" s="89"/>
      <c r="AIZ1" s="89"/>
      <c r="AJA1" s="89"/>
      <c r="AJB1" s="89"/>
      <c r="AJC1" s="89"/>
      <c r="AJD1" s="89"/>
      <c r="AJE1" s="89"/>
      <c r="AJF1" s="89"/>
      <c r="AJG1" s="89"/>
      <c r="AJH1" s="89"/>
      <c r="AJI1" s="89"/>
      <c r="AJJ1" s="89"/>
      <c r="AJK1" s="89"/>
      <c r="AJL1" s="89"/>
      <c r="AJM1" s="89"/>
      <c r="AJN1" s="89"/>
      <c r="AJO1" s="89"/>
      <c r="AJP1" s="89"/>
      <c r="AJQ1" s="89"/>
      <c r="AJR1" s="89"/>
      <c r="AJS1" s="89"/>
      <c r="AJT1" s="89"/>
      <c r="AJU1" s="89"/>
      <c r="AJV1" s="89"/>
      <c r="AJW1" s="89"/>
      <c r="AJX1" s="89"/>
      <c r="AJY1" s="89"/>
      <c r="AJZ1" s="89"/>
      <c r="AKA1" s="89"/>
      <c r="AKB1" s="89"/>
      <c r="AKC1" s="89"/>
      <c r="AKD1" s="89"/>
      <c r="AKE1" s="89"/>
      <c r="AKF1" s="89"/>
      <c r="AKG1" s="89"/>
      <c r="AKH1" s="89"/>
      <c r="AKI1" s="89"/>
      <c r="AKJ1" s="89"/>
      <c r="AKK1" s="89"/>
      <c r="AKL1" s="89"/>
      <c r="AKM1" s="89"/>
      <c r="AKN1" s="89"/>
      <c r="AKO1" s="89"/>
      <c r="AKP1" s="89"/>
      <c r="AKQ1" s="89"/>
      <c r="AKR1" s="89"/>
      <c r="AKS1" s="89"/>
      <c r="AKT1" s="89"/>
      <c r="AKU1" s="89"/>
      <c r="AKV1" s="89"/>
      <c r="AKW1" s="89"/>
      <c r="AKX1" s="89"/>
      <c r="AKY1" s="89"/>
      <c r="AKZ1" s="89"/>
      <c r="ALA1" s="89"/>
      <c r="ALB1" s="89"/>
      <c r="ALC1" s="89"/>
      <c r="ALD1" s="89"/>
      <c r="ALE1" s="89"/>
      <c r="ALF1" s="89"/>
      <c r="ALG1" s="89"/>
      <c r="ALH1" s="89"/>
      <c r="ALI1" s="89"/>
      <c r="ALJ1" s="89"/>
      <c r="ALK1" s="89"/>
      <c r="ALL1" s="89"/>
      <c r="ALM1" s="89"/>
      <c r="ALN1" s="89"/>
      <c r="ALO1" s="89"/>
      <c r="ALP1" s="89"/>
      <c r="ALQ1" s="89"/>
      <c r="ALR1" s="89"/>
      <c r="ALS1" s="89"/>
      <c r="ALT1" s="89"/>
      <c r="ALU1" s="89"/>
      <c r="ALV1" s="89"/>
      <c r="ALW1" s="89"/>
      <c r="ALX1" s="89"/>
      <c r="ALY1" s="89"/>
      <c r="ALZ1" s="89"/>
      <c r="AMA1" s="89"/>
      <c r="AMB1" s="89"/>
      <c r="AMC1" s="89"/>
      <c r="AMD1" s="89"/>
      <c r="AME1" s="89"/>
      <c r="AMF1" s="89"/>
      <c r="AMG1" s="89"/>
      <c r="AMH1" s="89"/>
      <c r="AMI1" s="89"/>
      <c r="AMJ1" s="89"/>
      <c r="AMK1" s="89"/>
      <c r="AML1" s="89"/>
      <c r="AMM1" s="89"/>
      <c r="AMN1" s="89"/>
      <c r="AMO1" s="89"/>
      <c r="AMP1" s="89"/>
      <c r="AMQ1" s="89"/>
      <c r="AMR1" s="89"/>
      <c r="AMS1" s="89"/>
      <c r="AMT1" s="89"/>
      <c r="AMU1" s="89"/>
      <c r="AMV1" s="89"/>
      <c r="AMW1" s="89"/>
      <c r="AMX1" s="89"/>
      <c r="AMY1" s="89"/>
      <c r="AMZ1" s="89"/>
      <c r="ANA1" s="89"/>
      <c r="ANB1" s="89"/>
      <c r="ANC1" s="89"/>
      <c r="AND1" s="89"/>
      <c r="ANE1" s="89"/>
      <c r="ANF1" s="89"/>
      <c r="ANG1" s="89"/>
      <c r="ANH1" s="89"/>
      <c r="ANI1" s="89"/>
      <c r="ANJ1" s="89"/>
      <c r="ANK1" s="89"/>
      <c r="ANL1" s="89"/>
      <c r="ANM1" s="89"/>
      <c r="ANN1" s="89"/>
      <c r="ANO1" s="89"/>
      <c r="ANP1" s="89"/>
      <c r="ANQ1" s="89"/>
      <c r="ANR1" s="89"/>
      <c r="ANS1" s="89"/>
      <c r="ANT1" s="89"/>
      <c r="ANU1" s="89"/>
      <c r="ANV1" s="89"/>
      <c r="ANW1" s="89"/>
      <c r="ANX1" s="89"/>
      <c r="ANY1" s="89"/>
      <c r="ANZ1" s="89"/>
      <c r="AOA1" s="89"/>
      <c r="AOB1" s="89"/>
      <c r="AOC1" s="89"/>
      <c r="AOD1" s="89"/>
      <c r="AOE1" s="89"/>
      <c r="AOF1" s="89"/>
      <c r="AOG1" s="89"/>
      <c r="AOH1" s="89"/>
      <c r="AOI1" s="89"/>
      <c r="AOJ1" s="89"/>
      <c r="AOK1" s="89"/>
      <c r="AOL1" s="89"/>
      <c r="AOM1" s="89"/>
      <c r="AON1" s="89"/>
      <c r="AOO1" s="89"/>
      <c r="AOP1" s="89"/>
      <c r="AOQ1" s="89"/>
      <c r="AOR1" s="89"/>
      <c r="AOS1" s="89"/>
      <c r="AOT1" s="89"/>
      <c r="AOU1" s="89"/>
      <c r="AOV1" s="89"/>
      <c r="AOW1" s="89"/>
      <c r="AOX1" s="89"/>
      <c r="AOY1" s="89"/>
      <c r="AOZ1" s="89"/>
      <c r="APA1" s="89"/>
      <c r="APB1" s="89"/>
      <c r="APC1" s="89"/>
      <c r="APD1" s="89"/>
      <c r="APE1" s="89"/>
      <c r="APF1" s="89"/>
      <c r="APG1" s="89"/>
      <c r="APH1" s="89"/>
      <c r="API1" s="89"/>
      <c r="APJ1" s="89"/>
      <c r="APK1" s="89"/>
      <c r="APL1" s="89"/>
      <c r="APM1" s="89"/>
      <c r="APN1" s="89"/>
      <c r="APO1" s="89"/>
      <c r="APP1" s="89"/>
      <c r="APQ1" s="89"/>
      <c r="APR1" s="89"/>
      <c r="APS1" s="89"/>
      <c r="APT1" s="89"/>
      <c r="APU1" s="89"/>
      <c r="APV1" s="89"/>
      <c r="APW1" s="89"/>
      <c r="APX1" s="89"/>
      <c r="APY1" s="89"/>
      <c r="APZ1" s="89"/>
      <c r="AQA1" s="89"/>
      <c r="AQB1" s="89"/>
      <c r="AQC1" s="89"/>
      <c r="AQD1" s="89"/>
      <c r="AQE1" s="89"/>
      <c r="AQF1" s="89"/>
      <c r="AQG1" s="89"/>
      <c r="AQH1" s="89"/>
      <c r="AQI1" s="89"/>
      <c r="AQJ1" s="89"/>
      <c r="AQK1" s="89"/>
      <c r="AQL1" s="89"/>
      <c r="AQM1" s="89"/>
      <c r="AQN1" s="89"/>
      <c r="AQO1" s="89"/>
      <c r="AQP1" s="89"/>
      <c r="AQQ1" s="89"/>
      <c r="AQR1" s="89"/>
      <c r="AQS1" s="89"/>
      <c r="AQT1" s="89"/>
      <c r="AQU1" s="89"/>
      <c r="AQV1" s="89"/>
      <c r="AQW1" s="89"/>
      <c r="AQX1" s="89"/>
      <c r="AQY1" s="89"/>
      <c r="AQZ1" s="89"/>
      <c r="ARA1" s="89"/>
      <c r="ARB1" s="89"/>
      <c r="ARC1" s="89"/>
      <c r="ARD1" s="89"/>
      <c r="ARE1" s="89"/>
      <c r="ARF1" s="89"/>
      <c r="ARG1" s="89"/>
      <c r="ARH1" s="89"/>
      <c r="ARI1" s="89"/>
      <c r="ARJ1" s="89"/>
      <c r="ARK1" s="89"/>
      <c r="ARL1" s="89"/>
      <c r="ARM1" s="89"/>
      <c r="ARN1" s="89"/>
      <c r="ARO1" s="89"/>
      <c r="ARP1" s="89"/>
      <c r="ARQ1" s="89"/>
      <c r="ARR1" s="89"/>
      <c r="ARS1" s="89"/>
      <c r="ART1" s="89"/>
      <c r="ARU1" s="89"/>
      <c r="ARV1" s="89"/>
      <c r="ARW1" s="89"/>
      <c r="ARX1" s="89"/>
      <c r="ARY1" s="89"/>
      <c r="ARZ1" s="89"/>
      <c r="ASA1" s="89"/>
      <c r="ASB1" s="89"/>
      <c r="ASC1" s="89"/>
      <c r="ASD1" s="89"/>
      <c r="ASE1" s="89"/>
      <c r="ASF1" s="89"/>
      <c r="ASG1" s="89"/>
      <c r="ASH1" s="89"/>
      <c r="ASI1" s="89"/>
      <c r="ASJ1" s="89"/>
      <c r="ASK1" s="89"/>
      <c r="ASL1" s="89"/>
      <c r="ASM1" s="89"/>
      <c r="ASN1" s="89"/>
      <c r="ASO1" s="89"/>
      <c r="ASP1" s="89"/>
      <c r="ASQ1" s="89"/>
      <c r="ASR1" s="89"/>
      <c r="ASS1" s="89"/>
      <c r="AST1" s="89"/>
      <c r="ASU1" s="89"/>
      <c r="ASV1" s="89"/>
      <c r="ASW1" s="89"/>
      <c r="ASX1" s="89"/>
      <c r="ASY1" s="89"/>
      <c r="ASZ1" s="89"/>
      <c r="ATA1" s="89"/>
      <c r="ATB1" s="89"/>
      <c r="ATC1" s="89"/>
      <c r="ATD1" s="89"/>
      <c r="ATE1" s="89"/>
      <c r="ATF1" s="89"/>
      <c r="ATG1" s="89"/>
      <c r="ATH1" s="89"/>
      <c r="ATI1" s="89"/>
      <c r="ATJ1" s="89"/>
      <c r="ATK1" s="89"/>
      <c r="ATL1" s="89"/>
      <c r="ATM1" s="89"/>
      <c r="ATN1" s="89"/>
      <c r="ATO1" s="89"/>
      <c r="ATP1" s="89"/>
      <c r="ATQ1" s="89"/>
      <c r="ATR1" s="89"/>
      <c r="ATS1" s="89"/>
      <c r="ATT1" s="89"/>
      <c r="ATU1" s="89"/>
      <c r="ATV1" s="89"/>
      <c r="ATW1" s="89"/>
      <c r="ATX1" s="89"/>
      <c r="ATY1" s="89"/>
      <c r="ATZ1" s="89"/>
      <c r="AUA1" s="89"/>
      <c r="AUB1" s="89"/>
      <c r="AUC1" s="89"/>
      <c r="AUD1" s="89"/>
      <c r="AUE1" s="89"/>
      <c r="AUF1" s="89"/>
      <c r="AUG1" s="89"/>
      <c r="AUH1" s="89"/>
      <c r="AUI1" s="89"/>
      <c r="AUJ1" s="89"/>
      <c r="AUK1" s="89"/>
      <c r="AUL1" s="89"/>
      <c r="AUM1" s="89"/>
      <c r="AUN1" s="89"/>
      <c r="AUO1" s="89"/>
      <c r="AUP1" s="89"/>
      <c r="AUQ1" s="89"/>
      <c r="AUR1" s="89"/>
      <c r="AUS1" s="89"/>
      <c r="AUT1" s="89"/>
      <c r="AUU1" s="89"/>
      <c r="AUV1" s="89"/>
      <c r="AUW1" s="89"/>
      <c r="AUX1" s="89"/>
      <c r="AUY1" s="89"/>
      <c r="AUZ1" s="89"/>
      <c r="AVA1" s="89"/>
      <c r="AVB1" s="89"/>
      <c r="AVC1" s="89"/>
      <c r="AVD1" s="89"/>
      <c r="AVE1" s="89"/>
      <c r="AVF1" s="89"/>
      <c r="AVG1" s="89"/>
      <c r="AVH1" s="89"/>
      <c r="AVI1" s="89"/>
      <c r="AVJ1" s="89"/>
      <c r="AVK1" s="89"/>
      <c r="AVL1" s="89"/>
      <c r="AVM1" s="89"/>
      <c r="AVN1" s="89"/>
      <c r="AVO1" s="89"/>
      <c r="AVP1" s="89"/>
      <c r="AVQ1" s="89"/>
      <c r="AVR1" s="89"/>
      <c r="AVS1" s="89"/>
      <c r="AVT1" s="89"/>
      <c r="AVU1" s="89"/>
      <c r="AVV1" s="89"/>
      <c r="AVW1" s="89"/>
      <c r="AVX1" s="89"/>
      <c r="AVY1" s="89"/>
      <c r="AVZ1" s="89"/>
      <c r="AWA1" s="89"/>
      <c r="AWB1" s="89"/>
      <c r="AWC1" s="89"/>
      <c r="AWD1" s="89"/>
      <c r="AWE1" s="89"/>
      <c r="AWF1" s="89"/>
      <c r="AWG1" s="89"/>
      <c r="AWH1" s="89"/>
      <c r="AWI1" s="89"/>
      <c r="AWJ1" s="89"/>
      <c r="AWK1" s="89"/>
      <c r="AWL1" s="89"/>
      <c r="AWM1" s="89"/>
      <c r="AWN1" s="89"/>
      <c r="AWO1" s="89"/>
      <c r="AWP1" s="89"/>
      <c r="AWQ1" s="89"/>
      <c r="AWR1" s="89"/>
      <c r="AWS1" s="89"/>
      <c r="AWT1" s="89"/>
      <c r="AWU1" s="89"/>
      <c r="AWV1" s="89"/>
      <c r="AWW1" s="89"/>
      <c r="AWX1" s="89"/>
      <c r="AWY1" s="89"/>
      <c r="AWZ1" s="89"/>
      <c r="AXA1" s="89"/>
      <c r="AXB1" s="89"/>
      <c r="AXC1" s="89"/>
      <c r="AXD1" s="89"/>
      <c r="AXE1" s="89"/>
      <c r="AXF1" s="89"/>
      <c r="AXG1" s="89"/>
      <c r="AXH1" s="89"/>
      <c r="AXI1" s="89"/>
      <c r="AXJ1" s="89"/>
      <c r="AXK1" s="89"/>
      <c r="AXL1" s="89"/>
      <c r="AXM1" s="89"/>
      <c r="AXN1" s="89"/>
      <c r="AXO1" s="89"/>
      <c r="AXP1" s="89"/>
      <c r="AXQ1" s="89"/>
      <c r="AXR1" s="89"/>
      <c r="AXS1" s="89"/>
      <c r="AXT1" s="89"/>
      <c r="AXU1" s="89"/>
      <c r="AXV1" s="89"/>
      <c r="AXW1" s="89"/>
      <c r="AXX1" s="89"/>
      <c r="AXY1" s="89"/>
      <c r="AXZ1" s="89"/>
      <c r="AYA1" s="89"/>
      <c r="AYB1" s="89"/>
      <c r="AYC1" s="89"/>
      <c r="AYD1" s="89"/>
      <c r="AYE1" s="89"/>
      <c r="AYF1" s="89"/>
      <c r="AYG1" s="89"/>
      <c r="AYH1" s="89"/>
      <c r="AYI1" s="89"/>
      <c r="AYJ1" s="89"/>
      <c r="AYK1" s="89"/>
      <c r="AYL1" s="89"/>
      <c r="AYM1" s="89"/>
      <c r="AYN1" s="89"/>
      <c r="AYO1" s="89"/>
      <c r="AYP1" s="89"/>
      <c r="AYQ1" s="89"/>
      <c r="AYR1" s="89"/>
      <c r="AYS1" s="89"/>
      <c r="AYT1" s="89"/>
      <c r="AYU1" s="89"/>
      <c r="AYV1" s="89"/>
      <c r="AYW1" s="89"/>
      <c r="AYX1" s="89"/>
      <c r="AYY1" s="89"/>
      <c r="AYZ1" s="89"/>
      <c r="AZA1" s="89"/>
      <c r="AZB1" s="89"/>
      <c r="AZC1" s="89"/>
      <c r="AZD1" s="89"/>
      <c r="AZE1" s="89"/>
      <c r="AZF1" s="89"/>
      <c r="AZG1" s="89"/>
      <c r="AZH1" s="89"/>
      <c r="AZI1" s="89"/>
      <c r="AZJ1" s="89"/>
      <c r="AZK1" s="89"/>
      <c r="AZL1" s="89"/>
      <c r="AZM1" s="89"/>
      <c r="AZN1" s="89"/>
      <c r="AZO1" s="89"/>
      <c r="AZP1" s="89"/>
      <c r="AZQ1" s="89"/>
      <c r="AZR1" s="89"/>
      <c r="AZS1" s="89"/>
      <c r="AZT1" s="89"/>
      <c r="AZU1" s="89"/>
      <c r="AZV1" s="89"/>
      <c r="AZW1" s="89"/>
      <c r="AZX1" s="89"/>
      <c r="AZY1" s="89"/>
      <c r="AZZ1" s="89"/>
      <c r="BAA1" s="89"/>
      <c r="BAB1" s="89"/>
      <c r="BAC1" s="89"/>
      <c r="BAD1" s="89"/>
      <c r="BAE1" s="89"/>
      <c r="BAF1" s="89"/>
      <c r="BAG1" s="89"/>
      <c r="BAH1" s="89"/>
      <c r="BAI1" s="89"/>
      <c r="BAJ1" s="89"/>
      <c r="BAK1" s="89"/>
      <c r="BAL1" s="89"/>
      <c r="BAM1" s="89"/>
      <c r="BAN1" s="89"/>
      <c r="BAO1" s="89"/>
      <c r="BAP1" s="89"/>
      <c r="BAQ1" s="89"/>
      <c r="BAR1" s="89"/>
      <c r="BAS1" s="89"/>
      <c r="BAT1" s="89"/>
      <c r="BAU1" s="89"/>
      <c r="BAV1" s="89"/>
      <c r="BAW1" s="89"/>
      <c r="BAX1" s="89"/>
      <c r="BAY1" s="89"/>
      <c r="BAZ1" s="89"/>
      <c r="BBA1" s="89"/>
      <c r="BBB1" s="89"/>
      <c r="BBC1" s="89"/>
      <c r="BBD1" s="89"/>
      <c r="BBE1" s="89"/>
      <c r="BBF1" s="89"/>
      <c r="BBG1" s="89"/>
      <c r="BBH1" s="89"/>
      <c r="BBI1" s="89"/>
      <c r="BBJ1" s="89"/>
      <c r="BBK1" s="89"/>
      <c r="BBL1" s="89"/>
      <c r="BBM1" s="89"/>
      <c r="BBN1" s="89"/>
      <c r="BBO1" s="89"/>
      <c r="BBP1" s="89"/>
      <c r="BBQ1" s="89"/>
      <c r="BBR1" s="89"/>
      <c r="BBS1" s="89"/>
      <c r="BBT1" s="89"/>
      <c r="BBU1" s="89"/>
      <c r="BBV1" s="89"/>
      <c r="BBW1" s="89"/>
      <c r="BBX1" s="89"/>
      <c r="BBY1" s="89"/>
      <c r="BBZ1" s="89"/>
      <c r="BCA1" s="89"/>
      <c r="BCB1" s="89"/>
      <c r="BCC1" s="89"/>
      <c r="BCD1" s="89"/>
      <c r="BCE1" s="89"/>
      <c r="BCF1" s="89"/>
      <c r="BCG1" s="89"/>
      <c r="BCH1" s="89"/>
      <c r="BCI1" s="89"/>
      <c r="BCJ1" s="89"/>
      <c r="BCK1" s="89"/>
      <c r="BCL1" s="89"/>
      <c r="BCM1" s="89"/>
      <c r="BCN1" s="89"/>
      <c r="BCO1" s="89"/>
      <c r="BCP1" s="89"/>
      <c r="BCQ1" s="89"/>
      <c r="BCR1" s="89"/>
      <c r="BCS1" s="89"/>
      <c r="BCT1" s="89"/>
      <c r="BCU1" s="89"/>
      <c r="BCV1" s="89"/>
      <c r="BCW1" s="89"/>
      <c r="BCX1" s="89"/>
      <c r="BCY1" s="89"/>
      <c r="BCZ1" s="89"/>
      <c r="BDA1" s="89"/>
      <c r="BDB1" s="89"/>
      <c r="BDC1" s="89"/>
      <c r="BDD1" s="89"/>
      <c r="BDE1" s="89"/>
      <c r="BDF1" s="89"/>
      <c r="BDG1" s="89"/>
      <c r="BDH1" s="89"/>
      <c r="BDI1" s="89"/>
      <c r="BDJ1" s="89"/>
      <c r="BDK1" s="89"/>
      <c r="BDL1" s="89"/>
      <c r="BDM1" s="89"/>
      <c r="BDN1" s="89"/>
      <c r="BDO1" s="89"/>
      <c r="BDP1" s="89"/>
      <c r="BDQ1" s="89"/>
      <c r="BDR1" s="89"/>
      <c r="BDS1" s="89"/>
      <c r="BDT1" s="89"/>
      <c r="BDU1" s="89"/>
      <c r="BDV1" s="89"/>
      <c r="BDW1" s="89"/>
      <c r="BDX1" s="89"/>
      <c r="BDY1" s="89"/>
      <c r="BDZ1" s="89"/>
      <c r="BEA1" s="89"/>
      <c r="BEB1" s="89"/>
      <c r="BEC1" s="89"/>
      <c r="BED1" s="89"/>
      <c r="BEE1" s="89"/>
      <c r="BEF1" s="89"/>
      <c r="BEG1" s="89"/>
      <c r="BEH1" s="89"/>
      <c r="BEI1" s="89"/>
      <c r="BEJ1" s="89"/>
      <c r="BEK1" s="89"/>
      <c r="BEL1" s="89"/>
      <c r="BEM1" s="89"/>
      <c r="BEN1" s="89"/>
      <c r="BEO1" s="89"/>
      <c r="BEP1" s="89"/>
      <c r="BEQ1" s="89"/>
      <c r="BER1" s="89"/>
      <c r="BES1" s="89"/>
      <c r="BET1" s="89"/>
      <c r="BEU1" s="89"/>
      <c r="BEV1" s="89"/>
      <c r="BEW1" s="89"/>
      <c r="BEX1" s="89"/>
      <c r="BEY1" s="89"/>
      <c r="BEZ1" s="89"/>
      <c r="BFA1" s="89"/>
      <c r="BFB1" s="89"/>
      <c r="BFC1" s="89"/>
      <c r="BFD1" s="89"/>
      <c r="BFE1" s="89"/>
      <c r="BFF1" s="89"/>
      <c r="BFG1" s="89"/>
      <c r="BFH1" s="89"/>
      <c r="BFI1" s="89"/>
      <c r="BFJ1" s="89"/>
      <c r="BFK1" s="89"/>
      <c r="BFL1" s="89"/>
      <c r="BFM1" s="89"/>
      <c r="BFN1" s="89"/>
      <c r="BFO1" s="89"/>
      <c r="BFP1" s="89"/>
      <c r="BFQ1" s="89"/>
      <c r="BFR1" s="89"/>
      <c r="BFS1" s="89"/>
      <c r="BFT1" s="89"/>
      <c r="BFU1" s="89"/>
      <c r="BFV1" s="89"/>
      <c r="BFW1" s="89"/>
      <c r="BFX1" s="89"/>
      <c r="BFY1" s="89"/>
      <c r="BFZ1" s="89"/>
      <c r="BGA1" s="89"/>
      <c r="BGB1" s="89"/>
      <c r="BGC1" s="89"/>
      <c r="BGD1" s="89"/>
      <c r="BGE1" s="89"/>
      <c r="BGF1" s="89"/>
      <c r="BGG1" s="89"/>
      <c r="BGH1" s="89"/>
      <c r="BGI1" s="89"/>
      <c r="BGJ1" s="89"/>
      <c r="BGK1" s="89"/>
      <c r="BGL1" s="89"/>
      <c r="BGM1" s="89"/>
      <c r="BGN1" s="89"/>
      <c r="BGO1" s="89"/>
      <c r="BGP1" s="89"/>
      <c r="BGQ1" s="89"/>
      <c r="BGR1" s="89"/>
      <c r="BGS1" s="89"/>
      <c r="BGT1" s="89"/>
      <c r="BGU1" s="89"/>
      <c r="BGV1" s="89"/>
      <c r="BGW1" s="89"/>
      <c r="BGX1" s="89"/>
      <c r="BGY1" s="89"/>
      <c r="BGZ1" s="89"/>
      <c r="BHA1" s="89"/>
      <c r="BHB1" s="89"/>
      <c r="BHC1" s="89"/>
      <c r="BHD1" s="89"/>
      <c r="BHE1" s="89"/>
      <c r="BHF1" s="89"/>
      <c r="BHG1" s="89"/>
      <c r="BHH1" s="89"/>
      <c r="BHI1" s="89"/>
      <c r="BHJ1" s="89"/>
      <c r="BHK1" s="89"/>
      <c r="BHL1" s="89"/>
      <c r="BHM1" s="89"/>
      <c r="BHN1" s="89"/>
      <c r="BHO1" s="89"/>
      <c r="BHP1" s="89"/>
      <c r="BHQ1" s="89"/>
      <c r="BHR1" s="89"/>
      <c r="BHS1" s="89"/>
      <c r="BHT1" s="89"/>
      <c r="BHU1" s="89"/>
      <c r="BHV1" s="89"/>
      <c r="BHW1" s="89"/>
      <c r="BHX1" s="89"/>
      <c r="BHY1" s="89"/>
      <c r="BHZ1" s="89"/>
      <c r="BIA1" s="89"/>
      <c r="BIB1" s="89"/>
      <c r="BIC1" s="89"/>
      <c r="BID1" s="89"/>
      <c r="BIE1" s="89"/>
      <c r="BIF1" s="89"/>
      <c r="BIG1" s="89"/>
      <c r="BIH1" s="89"/>
      <c r="BII1" s="89"/>
      <c r="BIJ1" s="89"/>
      <c r="BIK1" s="89"/>
      <c r="BIL1" s="89"/>
      <c r="BIM1" s="89"/>
      <c r="BIN1" s="89"/>
      <c r="BIO1" s="89"/>
      <c r="BIP1" s="89"/>
      <c r="BIQ1" s="89"/>
      <c r="BIR1" s="89"/>
      <c r="BIS1" s="89"/>
      <c r="BIT1" s="89"/>
      <c r="BIU1" s="89"/>
      <c r="BIV1" s="89"/>
      <c r="BIW1" s="89"/>
      <c r="BIX1" s="89"/>
      <c r="BIY1" s="89"/>
      <c r="BIZ1" s="89"/>
      <c r="BJA1" s="89"/>
      <c r="BJB1" s="89"/>
      <c r="BJC1" s="89"/>
      <c r="BJD1" s="89"/>
      <c r="BJE1" s="89"/>
      <c r="BJF1" s="89"/>
      <c r="BJG1" s="89"/>
      <c r="BJH1" s="89"/>
      <c r="BJI1" s="89"/>
      <c r="BJJ1" s="89"/>
      <c r="BJK1" s="89"/>
      <c r="BJL1" s="89"/>
      <c r="BJM1" s="89"/>
      <c r="BJN1" s="89"/>
      <c r="BJO1" s="89"/>
      <c r="BJP1" s="89"/>
      <c r="BJQ1" s="89"/>
      <c r="BJR1" s="89"/>
      <c r="BJS1" s="89"/>
      <c r="BJT1" s="89"/>
      <c r="BJU1" s="89"/>
      <c r="BJV1" s="89"/>
      <c r="BJW1" s="89"/>
      <c r="BJX1" s="89"/>
      <c r="BJY1" s="89"/>
      <c r="BJZ1" s="89"/>
      <c r="BKA1" s="89"/>
      <c r="BKB1" s="89"/>
      <c r="BKC1" s="89"/>
      <c r="BKD1" s="89"/>
      <c r="BKE1" s="89"/>
      <c r="BKF1" s="89"/>
      <c r="BKG1" s="89"/>
      <c r="BKH1" s="89"/>
      <c r="BKI1" s="89"/>
      <c r="BKJ1" s="89"/>
      <c r="BKK1" s="89"/>
      <c r="BKL1" s="89"/>
      <c r="BKM1" s="89"/>
      <c r="BKN1" s="89"/>
      <c r="BKO1" s="89"/>
      <c r="BKP1" s="89"/>
      <c r="BKQ1" s="89"/>
      <c r="BKR1" s="89"/>
      <c r="BKS1" s="89"/>
      <c r="BKT1" s="89"/>
      <c r="BKU1" s="89"/>
      <c r="BKV1" s="89"/>
      <c r="BKW1" s="89"/>
      <c r="BKX1" s="89"/>
      <c r="BKY1" s="89"/>
      <c r="BKZ1" s="89"/>
      <c r="BLA1" s="89"/>
      <c r="BLB1" s="89"/>
      <c r="BLC1" s="89"/>
      <c r="BLD1" s="89"/>
      <c r="BLE1" s="89"/>
      <c r="BLF1" s="89"/>
      <c r="BLG1" s="89"/>
      <c r="BLH1" s="89"/>
      <c r="BLI1" s="89"/>
      <c r="BLJ1" s="89"/>
      <c r="BLK1" s="89"/>
      <c r="BLL1" s="89"/>
      <c r="BLM1" s="89"/>
      <c r="BLN1" s="89"/>
      <c r="BLO1" s="89"/>
      <c r="BLP1" s="89"/>
      <c r="BLQ1" s="89"/>
      <c r="BLR1" s="89"/>
      <c r="BLS1" s="89"/>
      <c r="BLT1" s="89"/>
      <c r="BLU1" s="89"/>
    </row>
    <row r="2" spans="1:1685" s="93" customFormat="1" ht="6" hidden="1" customHeight="1" x14ac:dyDescent="0.4">
      <c r="B2" s="248"/>
      <c r="C2" s="90"/>
      <c r="D2" s="137"/>
      <c r="E2" s="90"/>
      <c r="F2" s="90"/>
      <c r="G2" s="90"/>
      <c r="H2" s="90"/>
      <c r="I2" s="90"/>
      <c r="J2" s="90"/>
      <c r="K2" s="138"/>
      <c r="L2" s="138"/>
      <c r="M2" s="138"/>
      <c r="N2" s="138"/>
      <c r="O2" s="253"/>
      <c r="P2" s="253"/>
      <c r="Q2" s="138"/>
      <c r="R2" s="138"/>
      <c r="S2" s="138"/>
      <c r="T2" s="139"/>
      <c r="U2" s="140"/>
      <c r="V2" s="138"/>
      <c r="W2" s="139"/>
      <c r="X2" s="138"/>
      <c r="Y2" s="138"/>
      <c r="Z2" s="252"/>
      <c r="AA2" s="240"/>
      <c r="AB2" s="135"/>
      <c r="AC2" s="135"/>
      <c r="AD2" s="135"/>
      <c r="AE2" s="136"/>
      <c r="AF2" s="136"/>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c r="JI2" s="89"/>
      <c r="JJ2" s="89"/>
      <c r="JK2" s="89"/>
      <c r="JL2" s="89"/>
      <c r="JM2" s="89"/>
      <c r="JN2" s="89"/>
      <c r="JO2" s="89"/>
      <c r="JP2" s="89"/>
      <c r="JQ2" s="89"/>
      <c r="JR2" s="89"/>
      <c r="JS2" s="89"/>
      <c r="JT2" s="89"/>
      <c r="JU2" s="89"/>
      <c r="JV2" s="89"/>
      <c r="JW2" s="89"/>
      <c r="JX2" s="89"/>
      <c r="JY2" s="89"/>
      <c r="JZ2" s="89"/>
      <c r="KA2" s="89"/>
      <c r="KB2" s="89"/>
      <c r="KC2" s="89"/>
      <c r="KD2" s="89"/>
      <c r="KE2" s="89"/>
      <c r="KF2" s="89"/>
      <c r="KG2" s="89"/>
      <c r="KH2" s="89"/>
      <c r="KI2" s="89"/>
      <c r="KJ2" s="89"/>
      <c r="KK2" s="89"/>
      <c r="KL2" s="89"/>
      <c r="KM2" s="89"/>
      <c r="KN2" s="89"/>
      <c r="KO2" s="89"/>
      <c r="KP2" s="89"/>
      <c r="KQ2" s="89"/>
      <c r="KR2" s="89"/>
      <c r="KS2" s="89"/>
      <c r="KT2" s="89"/>
      <c r="KU2" s="89"/>
      <c r="KV2" s="89"/>
      <c r="KW2" s="89"/>
      <c r="KX2" s="89"/>
      <c r="KY2" s="89"/>
      <c r="KZ2" s="89"/>
      <c r="LA2" s="89"/>
      <c r="LB2" s="89"/>
      <c r="LC2" s="89"/>
      <c r="LD2" s="89"/>
      <c r="LE2" s="89"/>
      <c r="LF2" s="89"/>
      <c r="LG2" s="89"/>
      <c r="LH2" s="89"/>
      <c r="LI2" s="89"/>
      <c r="LJ2" s="89"/>
      <c r="LK2" s="89"/>
      <c r="LL2" s="89"/>
      <c r="LM2" s="89"/>
      <c r="LN2" s="89"/>
      <c r="LO2" s="89"/>
      <c r="LP2" s="89"/>
      <c r="LQ2" s="89"/>
      <c r="LR2" s="89"/>
      <c r="LS2" s="89"/>
      <c r="LT2" s="89"/>
      <c r="LU2" s="89"/>
      <c r="LV2" s="89"/>
      <c r="LW2" s="89"/>
      <c r="LX2" s="89"/>
      <c r="LY2" s="89"/>
      <c r="LZ2" s="89"/>
      <c r="MA2" s="89"/>
      <c r="MB2" s="89"/>
      <c r="MC2" s="89"/>
      <c r="MD2" s="89"/>
      <c r="ME2" s="89"/>
      <c r="MF2" s="89"/>
      <c r="MG2" s="89"/>
      <c r="MH2" s="89"/>
      <c r="MI2" s="89"/>
      <c r="MJ2" s="89"/>
      <c r="MK2" s="89"/>
      <c r="ML2" s="89"/>
      <c r="MM2" s="89"/>
      <c r="MN2" s="89"/>
      <c r="MO2" s="89"/>
      <c r="MP2" s="89"/>
      <c r="MQ2" s="89"/>
      <c r="MR2" s="89"/>
      <c r="MS2" s="89"/>
      <c r="MT2" s="89"/>
      <c r="MU2" s="89"/>
      <c r="MV2" s="89"/>
      <c r="MW2" s="89"/>
      <c r="MX2" s="89"/>
      <c r="MY2" s="89"/>
      <c r="MZ2" s="89"/>
      <c r="NA2" s="89"/>
      <c r="NB2" s="89"/>
      <c r="NC2" s="89"/>
      <c r="ND2" s="89"/>
      <c r="NE2" s="89"/>
      <c r="NF2" s="89"/>
      <c r="NG2" s="89"/>
      <c r="NH2" s="89"/>
      <c r="NI2" s="89"/>
      <c r="NJ2" s="89"/>
      <c r="NK2" s="89"/>
      <c r="NL2" s="89"/>
      <c r="NM2" s="89"/>
      <c r="NN2" s="89"/>
      <c r="NO2" s="89"/>
      <c r="NP2" s="89"/>
      <c r="NQ2" s="89"/>
      <c r="NR2" s="89"/>
      <c r="NS2" s="89"/>
      <c r="NT2" s="89"/>
      <c r="NU2" s="89"/>
      <c r="NV2" s="89"/>
      <c r="NW2" s="89"/>
      <c r="NX2" s="89"/>
      <c r="NY2" s="89"/>
      <c r="NZ2" s="89"/>
      <c r="OA2" s="89"/>
      <c r="OB2" s="89"/>
      <c r="OC2" s="89"/>
      <c r="OD2" s="89"/>
      <c r="OE2" s="89"/>
      <c r="OF2" s="89"/>
      <c r="OG2" s="89"/>
      <c r="OH2" s="89"/>
      <c r="OI2" s="89"/>
      <c r="OJ2" s="89"/>
      <c r="OK2" s="89"/>
      <c r="OL2" s="89"/>
      <c r="OM2" s="89"/>
      <c r="ON2" s="89"/>
      <c r="OO2" s="89"/>
      <c r="OP2" s="89"/>
      <c r="OQ2" s="89"/>
      <c r="OR2" s="89"/>
      <c r="OS2" s="89"/>
      <c r="OT2" s="89"/>
      <c r="OU2" s="89"/>
      <c r="OV2" s="89"/>
      <c r="OW2" s="89"/>
      <c r="OX2" s="89"/>
      <c r="OY2" s="89"/>
      <c r="OZ2" s="89"/>
      <c r="PA2" s="89"/>
      <c r="PB2" s="89"/>
      <c r="PC2" s="89"/>
      <c r="PD2" s="89"/>
      <c r="PE2" s="89"/>
      <c r="PF2" s="89"/>
      <c r="PG2" s="89"/>
      <c r="PH2" s="89"/>
      <c r="PI2" s="89"/>
      <c r="PJ2" s="89"/>
      <c r="PK2" s="89"/>
      <c r="PL2" s="89"/>
      <c r="PM2" s="89"/>
      <c r="PN2" s="89"/>
      <c r="PO2" s="89"/>
      <c r="PP2" s="89"/>
      <c r="PQ2" s="89"/>
      <c r="PR2" s="89"/>
      <c r="PS2" s="89"/>
      <c r="PT2" s="89"/>
      <c r="PU2" s="89"/>
      <c r="PV2" s="89"/>
      <c r="PW2" s="89"/>
      <c r="PX2" s="89"/>
      <c r="PY2" s="89"/>
      <c r="PZ2" s="89"/>
      <c r="QA2" s="89"/>
      <c r="QB2" s="89"/>
      <c r="QC2" s="89"/>
      <c r="QD2" s="89"/>
      <c r="QE2" s="89"/>
      <c r="QF2" s="89"/>
      <c r="QG2" s="89"/>
      <c r="QH2" s="89"/>
      <c r="QI2" s="89"/>
      <c r="QJ2" s="89"/>
      <c r="QK2" s="89"/>
      <c r="QL2" s="89"/>
      <c r="QM2" s="89"/>
      <c r="QN2" s="89"/>
      <c r="QO2" s="89"/>
      <c r="QP2" s="89"/>
      <c r="QQ2" s="89"/>
      <c r="QR2" s="89"/>
      <c r="QS2" s="89"/>
      <c r="QT2" s="89"/>
      <c r="QU2" s="89"/>
      <c r="QV2" s="89"/>
      <c r="QW2" s="89"/>
      <c r="QX2" s="89"/>
      <c r="QY2" s="89"/>
      <c r="QZ2" s="89"/>
      <c r="RA2" s="89"/>
      <c r="RB2" s="89"/>
      <c r="RC2" s="89"/>
      <c r="RD2" s="89"/>
      <c r="RE2" s="89"/>
      <c r="RF2" s="89"/>
      <c r="RG2" s="89"/>
      <c r="RH2" s="89"/>
      <c r="RI2" s="89"/>
      <c r="RJ2" s="89"/>
      <c r="RK2" s="89"/>
      <c r="RL2" s="89"/>
      <c r="RM2" s="89"/>
      <c r="RN2" s="89"/>
      <c r="RO2" s="89"/>
      <c r="RP2" s="89"/>
      <c r="RQ2" s="89"/>
      <c r="RR2" s="89"/>
      <c r="RS2" s="89"/>
      <c r="RT2" s="89"/>
      <c r="RU2" s="89"/>
      <c r="RV2" s="89"/>
      <c r="RW2" s="89"/>
      <c r="RX2" s="89"/>
      <c r="RY2" s="89"/>
      <c r="RZ2" s="89"/>
      <c r="SA2" s="89"/>
      <c r="SB2" s="89"/>
      <c r="SC2" s="89"/>
      <c r="SD2" s="89"/>
      <c r="SE2" s="89"/>
      <c r="SF2" s="89"/>
      <c r="SG2" s="89"/>
      <c r="SH2" s="89"/>
      <c r="SI2" s="89"/>
      <c r="SJ2" s="89"/>
      <c r="SK2" s="89"/>
      <c r="SL2" s="89"/>
      <c r="SM2" s="89"/>
      <c r="SN2" s="89"/>
      <c r="SO2" s="89"/>
      <c r="SP2" s="89"/>
      <c r="SQ2" s="89"/>
      <c r="SR2" s="89"/>
      <c r="SS2" s="89"/>
      <c r="ST2" s="89"/>
      <c r="SU2" s="89"/>
      <c r="SV2" s="89"/>
      <c r="SW2" s="89"/>
      <c r="SX2" s="89"/>
      <c r="SY2" s="89"/>
      <c r="SZ2" s="89"/>
      <c r="TA2" s="89"/>
      <c r="TB2" s="89"/>
      <c r="TC2" s="89"/>
      <c r="TD2" s="89"/>
      <c r="TE2" s="89"/>
      <c r="TF2" s="89"/>
      <c r="TG2" s="89"/>
      <c r="TH2" s="89"/>
      <c r="TI2" s="89"/>
      <c r="TJ2" s="89"/>
      <c r="TK2" s="89"/>
      <c r="TL2" s="89"/>
      <c r="TM2" s="89"/>
      <c r="TN2" s="89"/>
      <c r="TO2" s="89"/>
      <c r="TP2" s="89"/>
      <c r="TQ2" s="89"/>
      <c r="TR2" s="89"/>
      <c r="TS2" s="89"/>
      <c r="TT2" s="89"/>
      <c r="TU2" s="89"/>
      <c r="TV2" s="89"/>
      <c r="TW2" s="89"/>
      <c r="TX2" s="89"/>
      <c r="TY2" s="89"/>
      <c r="TZ2" s="89"/>
      <c r="UA2" s="89"/>
      <c r="UB2" s="89"/>
      <c r="UC2" s="89"/>
      <c r="UD2" s="89"/>
      <c r="UE2" s="89"/>
      <c r="UF2" s="89"/>
      <c r="UG2" s="89"/>
      <c r="UH2" s="89"/>
      <c r="UI2" s="89"/>
      <c r="UJ2" s="89"/>
      <c r="UK2" s="89"/>
      <c r="UL2" s="89"/>
      <c r="UM2" s="89"/>
      <c r="UN2" s="89"/>
      <c r="UO2" s="89"/>
      <c r="UP2" s="89"/>
      <c r="UQ2" s="89"/>
      <c r="UR2" s="89"/>
      <c r="US2" s="89"/>
      <c r="UT2" s="89"/>
      <c r="UU2" s="89"/>
      <c r="UV2" s="89"/>
      <c r="UW2" s="89"/>
      <c r="UX2" s="89"/>
      <c r="UY2" s="89"/>
      <c r="UZ2" s="89"/>
      <c r="VA2" s="89"/>
      <c r="VB2" s="89"/>
      <c r="VC2" s="89"/>
      <c r="VD2" s="89"/>
      <c r="VE2" s="89"/>
      <c r="VF2" s="89"/>
      <c r="VG2" s="89"/>
      <c r="VH2" s="89"/>
      <c r="VI2" s="89"/>
      <c r="VJ2" s="89"/>
      <c r="VK2" s="89"/>
      <c r="VL2" s="89"/>
      <c r="VM2" s="89"/>
      <c r="VN2" s="89"/>
      <c r="VO2" s="89"/>
      <c r="VP2" s="89"/>
      <c r="VQ2" s="89"/>
      <c r="VR2" s="89"/>
      <c r="VS2" s="89"/>
      <c r="VT2" s="89"/>
      <c r="VU2" s="89"/>
      <c r="VV2" s="89"/>
      <c r="VW2" s="89"/>
      <c r="VX2" s="89"/>
      <c r="VY2" s="89"/>
      <c r="VZ2" s="89"/>
      <c r="WA2" s="89"/>
      <c r="WB2" s="89"/>
      <c r="WC2" s="89"/>
      <c r="WD2" s="89"/>
      <c r="WE2" s="89"/>
      <c r="WF2" s="89"/>
      <c r="WG2" s="89"/>
      <c r="WH2" s="89"/>
      <c r="WI2" s="89"/>
      <c r="WJ2" s="89"/>
      <c r="WK2" s="89"/>
      <c r="WL2" s="89"/>
      <c r="WM2" s="89"/>
      <c r="WN2" s="89"/>
      <c r="WO2" s="89"/>
      <c r="WP2" s="89"/>
      <c r="WQ2" s="89"/>
      <c r="WR2" s="89"/>
      <c r="WS2" s="89"/>
      <c r="WT2" s="89"/>
      <c r="WU2" s="89"/>
      <c r="WV2" s="89"/>
      <c r="WW2" s="89"/>
      <c r="WX2" s="89"/>
      <c r="WY2" s="89"/>
      <c r="WZ2" s="89"/>
      <c r="XA2" s="89"/>
      <c r="XB2" s="89"/>
      <c r="XC2" s="89"/>
      <c r="XD2" s="89"/>
      <c r="XE2" s="89"/>
      <c r="XF2" s="89"/>
      <c r="XG2" s="89"/>
      <c r="XH2" s="89"/>
      <c r="XI2" s="89"/>
      <c r="XJ2" s="89"/>
      <c r="XK2" s="89"/>
      <c r="XL2" s="89"/>
      <c r="XM2" s="89"/>
      <c r="XN2" s="89"/>
      <c r="XO2" s="89"/>
      <c r="XP2" s="89"/>
      <c r="XQ2" s="89"/>
      <c r="XR2" s="89"/>
      <c r="XS2" s="89"/>
      <c r="XT2" s="89"/>
      <c r="XU2" s="89"/>
      <c r="XV2" s="89"/>
      <c r="XW2" s="89"/>
      <c r="XX2" s="89"/>
      <c r="XY2" s="89"/>
      <c r="XZ2" s="89"/>
      <c r="YA2" s="89"/>
      <c r="YB2" s="89"/>
      <c r="YC2" s="89"/>
      <c r="YD2" s="89"/>
      <c r="YE2" s="89"/>
      <c r="YF2" s="89"/>
      <c r="YG2" s="89"/>
      <c r="YH2" s="89"/>
      <c r="YI2" s="89"/>
      <c r="YJ2" s="89"/>
      <c r="YK2" s="89"/>
      <c r="YL2" s="89"/>
      <c r="YM2" s="89"/>
      <c r="YN2" s="89"/>
      <c r="YO2" s="89"/>
      <c r="YP2" s="89"/>
      <c r="YQ2" s="89"/>
      <c r="YR2" s="89"/>
      <c r="YS2" s="89"/>
      <c r="YT2" s="89"/>
      <c r="YU2" s="89"/>
      <c r="YV2" s="89"/>
      <c r="YW2" s="89"/>
      <c r="YX2" s="89"/>
      <c r="YY2" s="89"/>
      <c r="YZ2" s="89"/>
      <c r="ZA2" s="89"/>
      <c r="ZB2" s="89"/>
      <c r="ZC2" s="89"/>
      <c r="ZD2" s="89"/>
      <c r="ZE2" s="89"/>
      <c r="ZF2" s="89"/>
      <c r="ZG2" s="89"/>
      <c r="ZH2" s="89"/>
      <c r="ZI2" s="89"/>
      <c r="ZJ2" s="89"/>
      <c r="ZK2" s="89"/>
      <c r="ZL2" s="89"/>
      <c r="ZM2" s="89"/>
      <c r="ZN2" s="89"/>
      <c r="ZO2" s="89"/>
      <c r="ZP2" s="89"/>
      <c r="ZQ2" s="89"/>
      <c r="ZR2" s="89"/>
      <c r="ZS2" s="89"/>
      <c r="ZT2" s="89"/>
      <c r="ZU2" s="89"/>
      <c r="ZV2" s="89"/>
      <c r="ZW2" s="89"/>
      <c r="ZX2" s="89"/>
      <c r="ZY2" s="89"/>
      <c r="ZZ2" s="89"/>
      <c r="AAA2" s="89"/>
      <c r="AAB2" s="89"/>
      <c r="AAC2" s="89"/>
      <c r="AAD2" s="89"/>
      <c r="AAE2" s="89"/>
      <c r="AAF2" s="89"/>
      <c r="AAG2" s="89"/>
      <c r="AAH2" s="89"/>
      <c r="AAI2" s="89"/>
      <c r="AAJ2" s="89"/>
      <c r="AAK2" s="89"/>
      <c r="AAL2" s="89"/>
      <c r="AAM2" s="89"/>
      <c r="AAN2" s="89"/>
      <c r="AAO2" s="89"/>
      <c r="AAP2" s="89"/>
      <c r="AAQ2" s="89"/>
      <c r="AAR2" s="89"/>
      <c r="AAS2" s="89"/>
      <c r="AAT2" s="89"/>
      <c r="AAU2" s="89"/>
      <c r="AAV2" s="89"/>
      <c r="AAW2" s="89"/>
      <c r="AAX2" s="89"/>
      <c r="AAY2" s="89"/>
      <c r="AAZ2" s="89"/>
      <c r="ABA2" s="89"/>
      <c r="ABB2" s="89"/>
      <c r="ABC2" s="89"/>
      <c r="ABD2" s="89"/>
      <c r="ABE2" s="89"/>
      <c r="ABF2" s="89"/>
      <c r="ABG2" s="89"/>
      <c r="ABH2" s="89"/>
      <c r="ABI2" s="89"/>
      <c r="ABJ2" s="89"/>
      <c r="ABK2" s="89"/>
      <c r="ABL2" s="89"/>
      <c r="ABM2" s="89"/>
      <c r="ABN2" s="89"/>
      <c r="ABO2" s="89"/>
      <c r="ABP2" s="89"/>
      <c r="ABQ2" s="89"/>
      <c r="ABR2" s="89"/>
      <c r="ABS2" s="89"/>
      <c r="ABT2" s="89"/>
      <c r="ABU2" s="89"/>
      <c r="ABV2" s="89"/>
      <c r="ABW2" s="89"/>
      <c r="ABX2" s="89"/>
      <c r="ABY2" s="89"/>
      <c r="ABZ2" s="89"/>
      <c r="ACA2" s="89"/>
      <c r="ACB2" s="89"/>
      <c r="ACC2" s="89"/>
      <c r="ACD2" s="89"/>
      <c r="ACE2" s="89"/>
      <c r="ACF2" s="89"/>
      <c r="ACG2" s="89"/>
      <c r="ACH2" s="89"/>
      <c r="ACI2" s="89"/>
      <c r="ACJ2" s="89"/>
      <c r="ACK2" s="89"/>
      <c r="ACL2" s="89"/>
      <c r="ACM2" s="89"/>
      <c r="ACN2" s="89"/>
      <c r="ACO2" s="89"/>
      <c r="ACP2" s="89"/>
      <c r="ACQ2" s="89"/>
      <c r="ACR2" s="89"/>
      <c r="ACS2" s="89"/>
      <c r="ACT2" s="89"/>
      <c r="ACU2" s="89"/>
      <c r="ACV2" s="89"/>
      <c r="ACW2" s="89"/>
      <c r="ACX2" s="89"/>
      <c r="ACY2" s="89"/>
      <c r="ACZ2" s="89"/>
      <c r="ADA2" s="89"/>
      <c r="ADB2" s="89"/>
      <c r="ADC2" s="89"/>
      <c r="ADD2" s="89"/>
      <c r="ADE2" s="89"/>
      <c r="ADF2" s="89"/>
      <c r="ADG2" s="89"/>
      <c r="ADH2" s="89"/>
      <c r="ADI2" s="89"/>
      <c r="ADJ2" s="89"/>
      <c r="ADK2" s="89"/>
      <c r="ADL2" s="89"/>
      <c r="ADM2" s="89"/>
      <c r="ADN2" s="89"/>
      <c r="ADO2" s="89"/>
      <c r="ADP2" s="89"/>
      <c r="ADQ2" s="89"/>
      <c r="ADR2" s="89"/>
      <c r="ADS2" s="89"/>
      <c r="ADT2" s="89"/>
      <c r="ADU2" s="89"/>
      <c r="ADV2" s="89"/>
      <c r="ADW2" s="89"/>
      <c r="ADX2" s="89"/>
      <c r="ADY2" s="89"/>
      <c r="ADZ2" s="89"/>
      <c r="AEA2" s="89"/>
      <c r="AEB2" s="89"/>
      <c r="AEC2" s="89"/>
      <c r="AED2" s="89"/>
      <c r="AEE2" s="89"/>
      <c r="AEF2" s="89"/>
      <c r="AEG2" s="89"/>
      <c r="AEH2" s="89"/>
      <c r="AEI2" s="89"/>
      <c r="AEJ2" s="89"/>
      <c r="AEK2" s="89"/>
      <c r="AEL2" s="89"/>
      <c r="AEM2" s="89"/>
      <c r="AEN2" s="89"/>
      <c r="AEO2" s="89"/>
      <c r="AEP2" s="89"/>
      <c r="AEQ2" s="89"/>
      <c r="AER2" s="89"/>
      <c r="AES2" s="89"/>
      <c r="AET2" s="89"/>
      <c r="AEU2" s="89"/>
      <c r="AEV2" s="89"/>
      <c r="AEW2" s="89"/>
      <c r="AEX2" s="89"/>
      <c r="AEY2" s="89"/>
      <c r="AEZ2" s="89"/>
      <c r="AFA2" s="89"/>
      <c r="AFB2" s="89"/>
      <c r="AFC2" s="89"/>
      <c r="AFD2" s="89"/>
      <c r="AFE2" s="89"/>
      <c r="AFF2" s="89"/>
      <c r="AFG2" s="89"/>
      <c r="AFH2" s="89"/>
      <c r="AFI2" s="89"/>
      <c r="AFJ2" s="89"/>
      <c r="AFK2" s="89"/>
      <c r="AFL2" s="89"/>
      <c r="AFM2" s="89"/>
      <c r="AFN2" s="89"/>
      <c r="AFO2" s="89"/>
      <c r="AFP2" s="89"/>
      <c r="AFQ2" s="89"/>
      <c r="AFR2" s="89"/>
      <c r="AFS2" s="89"/>
      <c r="AFT2" s="89"/>
      <c r="AFU2" s="89"/>
      <c r="AFV2" s="89"/>
      <c r="AFW2" s="89"/>
      <c r="AFX2" s="89"/>
      <c r="AFY2" s="89"/>
      <c r="AFZ2" s="89"/>
      <c r="AGA2" s="89"/>
      <c r="AGB2" s="89"/>
      <c r="AGC2" s="89"/>
      <c r="AGD2" s="89"/>
      <c r="AGE2" s="89"/>
      <c r="AGF2" s="89"/>
      <c r="AGG2" s="89"/>
      <c r="AGH2" s="89"/>
      <c r="AGI2" s="89"/>
      <c r="AGJ2" s="89"/>
      <c r="AGK2" s="89"/>
      <c r="AGL2" s="89"/>
      <c r="AGM2" s="89"/>
      <c r="AGN2" s="89"/>
      <c r="AGO2" s="89"/>
      <c r="AGP2" s="89"/>
      <c r="AGQ2" s="89"/>
      <c r="AGR2" s="89"/>
      <c r="AGS2" s="89"/>
      <c r="AGT2" s="89"/>
      <c r="AGU2" s="89"/>
      <c r="AGV2" s="89"/>
      <c r="AGW2" s="89"/>
      <c r="AGX2" s="89"/>
      <c r="AGY2" s="89"/>
      <c r="AGZ2" s="89"/>
      <c r="AHA2" s="89"/>
      <c r="AHB2" s="89"/>
      <c r="AHC2" s="89"/>
      <c r="AHD2" s="89"/>
      <c r="AHE2" s="89"/>
      <c r="AHF2" s="89"/>
      <c r="AHG2" s="89"/>
      <c r="AHH2" s="89"/>
      <c r="AHI2" s="89"/>
      <c r="AHJ2" s="89"/>
      <c r="AHK2" s="89"/>
      <c r="AHL2" s="89"/>
      <c r="AHM2" s="89"/>
      <c r="AHN2" s="89"/>
      <c r="AHO2" s="89"/>
      <c r="AHP2" s="89"/>
      <c r="AHQ2" s="89"/>
      <c r="AHR2" s="89"/>
      <c r="AHS2" s="89"/>
      <c r="AHT2" s="89"/>
      <c r="AHU2" s="89"/>
      <c r="AHV2" s="89"/>
      <c r="AHW2" s="89"/>
      <c r="AHX2" s="89"/>
      <c r="AHY2" s="89"/>
      <c r="AHZ2" s="89"/>
      <c r="AIA2" s="89"/>
      <c r="AIB2" s="89"/>
      <c r="AIC2" s="89"/>
      <c r="AID2" s="89"/>
      <c r="AIE2" s="89"/>
      <c r="AIF2" s="89"/>
      <c r="AIG2" s="89"/>
      <c r="AIH2" s="89"/>
      <c r="AII2" s="89"/>
      <c r="AIJ2" s="89"/>
      <c r="AIK2" s="89"/>
      <c r="AIL2" s="89"/>
      <c r="AIM2" s="89"/>
      <c r="AIN2" s="89"/>
      <c r="AIO2" s="89"/>
      <c r="AIP2" s="89"/>
      <c r="AIQ2" s="89"/>
      <c r="AIR2" s="89"/>
      <c r="AIS2" s="89"/>
      <c r="AIT2" s="89"/>
      <c r="AIU2" s="89"/>
      <c r="AIV2" s="89"/>
      <c r="AIW2" s="89"/>
      <c r="AIX2" s="89"/>
      <c r="AIY2" s="89"/>
      <c r="AIZ2" s="89"/>
      <c r="AJA2" s="89"/>
      <c r="AJB2" s="89"/>
      <c r="AJC2" s="89"/>
      <c r="AJD2" s="89"/>
      <c r="AJE2" s="89"/>
      <c r="AJF2" s="89"/>
      <c r="AJG2" s="89"/>
      <c r="AJH2" s="89"/>
      <c r="AJI2" s="89"/>
      <c r="AJJ2" s="89"/>
      <c r="AJK2" s="89"/>
      <c r="AJL2" s="89"/>
      <c r="AJM2" s="89"/>
      <c r="AJN2" s="89"/>
      <c r="AJO2" s="89"/>
      <c r="AJP2" s="89"/>
      <c r="AJQ2" s="89"/>
      <c r="AJR2" s="89"/>
      <c r="AJS2" s="89"/>
      <c r="AJT2" s="89"/>
      <c r="AJU2" s="89"/>
      <c r="AJV2" s="89"/>
      <c r="AJW2" s="89"/>
      <c r="AJX2" s="89"/>
      <c r="AJY2" s="89"/>
      <c r="AJZ2" s="89"/>
      <c r="AKA2" s="89"/>
      <c r="AKB2" s="89"/>
      <c r="AKC2" s="89"/>
      <c r="AKD2" s="89"/>
      <c r="AKE2" s="89"/>
      <c r="AKF2" s="89"/>
      <c r="AKG2" s="89"/>
      <c r="AKH2" s="89"/>
      <c r="AKI2" s="89"/>
      <c r="AKJ2" s="89"/>
      <c r="AKK2" s="89"/>
      <c r="AKL2" s="89"/>
      <c r="AKM2" s="89"/>
      <c r="AKN2" s="89"/>
      <c r="AKO2" s="89"/>
      <c r="AKP2" s="89"/>
      <c r="AKQ2" s="89"/>
      <c r="AKR2" s="89"/>
      <c r="AKS2" s="89"/>
      <c r="AKT2" s="89"/>
      <c r="AKU2" s="89"/>
      <c r="AKV2" s="89"/>
      <c r="AKW2" s="89"/>
      <c r="AKX2" s="89"/>
      <c r="AKY2" s="89"/>
      <c r="AKZ2" s="89"/>
      <c r="ALA2" s="89"/>
      <c r="ALB2" s="89"/>
      <c r="ALC2" s="89"/>
      <c r="ALD2" s="89"/>
      <c r="ALE2" s="89"/>
      <c r="ALF2" s="89"/>
      <c r="ALG2" s="89"/>
      <c r="ALH2" s="89"/>
      <c r="ALI2" s="89"/>
      <c r="ALJ2" s="89"/>
      <c r="ALK2" s="89"/>
      <c r="ALL2" s="89"/>
      <c r="ALM2" s="89"/>
      <c r="ALN2" s="89"/>
      <c r="ALO2" s="89"/>
      <c r="ALP2" s="89"/>
      <c r="ALQ2" s="89"/>
      <c r="ALR2" s="89"/>
      <c r="ALS2" s="89"/>
      <c r="ALT2" s="89"/>
      <c r="ALU2" s="89"/>
      <c r="ALV2" s="89"/>
      <c r="ALW2" s="89"/>
      <c r="ALX2" s="89"/>
      <c r="ALY2" s="89"/>
      <c r="ALZ2" s="89"/>
      <c r="AMA2" s="89"/>
      <c r="AMB2" s="89"/>
      <c r="AMC2" s="89"/>
      <c r="AMD2" s="89"/>
      <c r="AME2" s="89"/>
      <c r="AMF2" s="89"/>
      <c r="AMG2" s="89"/>
      <c r="AMH2" s="89"/>
      <c r="AMI2" s="89"/>
      <c r="AMJ2" s="89"/>
      <c r="AMK2" s="89"/>
      <c r="AML2" s="89"/>
      <c r="AMM2" s="89"/>
      <c r="AMN2" s="89"/>
      <c r="AMO2" s="89"/>
      <c r="AMP2" s="89"/>
      <c r="AMQ2" s="89"/>
      <c r="AMR2" s="89"/>
      <c r="AMS2" s="89"/>
      <c r="AMT2" s="89"/>
      <c r="AMU2" s="89"/>
      <c r="AMV2" s="89"/>
      <c r="AMW2" s="89"/>
      <c r="AMX2" s="89"/>
      <c r="AMY2" s="89"/>
      <c r="AMZ2" s="89"/>
      <c r="ANA2" s="89"/>
      <c r="ANB2" s="89"/>
      <c r="ANC2" s="89"/>
      <c r="AND2" s="89"/>
      <c r="ANE2" s="89"/>
      <c r="ANF2" s="89"/>
      <c r="ANG2" s="89"/>
      <c r="ANH2" s="89"/>
      <c r="ANI2" s="89"/>
      <c r="ANJ2" s="89"/>
      <c r="ANK2" s="89"/>
      <c r="ANL2" s="89"/>
      <c r="ANM2" s="89"/>
      <c r="ANN2" s="89"/>
      <c r="ANO2" s="89"/>
      <c r="ANP2" s="89"/>
      <c r="ANQ2" s="89"/>
      <c r="ANR2" s="89"/>
      <c r="ANS2" s="89"/>
      <c r="ANT2" s="89"/>
      <c r="ANU2" s="89"/>
      <c r="ANV2" s="89"/>
      <c r="ANW2" s="89"/>
      <c r="ANX2" s="89"/>
      <c r="ANY2" s="89"/>
      <c r="ANZ2" s="89"/>
      <c r="AOA2" s="89"/>
      <c r="AOB2" s="89"/>
      <c r="AOC2" s="89"/>
      <c r="AOD2" s="89"/>
      <c r="AOE2" s="89"/>
      <c r="AOF2" s="89"/>
      <c r="AOG2" s="89"/>
      <c r="AOH2" s="89"/>
      <c r="AOI2" s="89"/>
      <c r="AOJ2" s="89"/>
      <c r="AOK2" s="89"/>
      <c r="AOL2" s="89"/>
      <c r="AOM2" s="89"/>
      <c r="AON2" s="89"/>
      <c r="AOO2" s="89"/>
      <c r="AOP2" s="89"/>
      <c r="AOQ2" s="89"/>
      <c r="AOR2" s="89"/>
      <c r="AOS2" s="89"/>
      <c r="AOT2" s="89"/>
      <c r="AOU2" s="89"/>
      <c r="AOV2" s="89"/>
      <c r="AOW2" s="89"/>
      <c r="AOX2" s="89"/>
      <c r="AOY2" s="89"/>
      <c r="AOZ2" s="89"/>
      <c r="APA2" s="89"/>
      <c r="APB2" s="89"/>
      <c r="APC2" s="89"/>
      <c r="APD2" s="89"/>
      <c r="APE2" s="89"/>
      <c r="APF2" s="89"/>
      <c r="APG2" s="89"/>
      <c r="APH2" s="89"/>
      <c r="API2" s="89"/>
      <c r="APJ2" s="89"/>
      <c r="APK2" s="89"/>
      <c r="APL2" s="89"/>
      <c r="APM2" s="89"/>
      <c r="APN2" s="89"/>
      <c r="APO2" s="89"/>
      <c r="APP2" s="89"/>
      <c r="APQ2" s="89"/>
      <c r="APR2" s="89"/>
      <c r="APS2" s="89"/>
      <c r="APT2" s="89"/>
      <c r="APU2" s="89"/>
      <c r="APV2" s="89"/>
      <c r="APW2" s="89"/>
      <c r="APX2" s="89"/>
      <c r="APY2" s="89"/>
      <c r="APZ2" s="89"/>
      <c r="AQA2" s="89"/>
      <c r="AQB2" s="89"/>
      <c r="AQC2" s="89"/>
      <c r="AQD2" s="89"/>
      <c r="AQE2" s="89"/>
      <c r="AQF2" s="89"/>
      <c r="AQG2" s="89"/>
      <c r="AQH2" s="89"/>
      <c r="AQI2" s="89"/>
      <c r="AQJ2" s="89"/>
      <c r="AQK2" s="89"/>
      <c r="AQL2" s="89"/>
      <c r="AQM2" s="89"/>
      <c r="AQN2" s="89"/>
      <c r="AQO2" s="89"/>
      <c r="AQP2" s="89"/>
      <c r="AQQ2" s="89"/>
      <c r="AQR2" s="89"/>
      <c r="AQS2" s="89"/>
      <c r="AQT2" s="89"/>
      <c r="AQU2" s="89"/>
      <c r="AQV2" s="89"/>
      <c r="AQW2" s="89"/>
      <c r="AQX2" s="89"/>
      <c r="AQY2" s="89"/>
      <c r="AQZ2" s="89"/>
      <c r="ARA2" s="89"/>
      <c r="ARB2" s="89"/>
      <c r="ARC2" s="89"/>
      <c r="ARD2" s="89"/>
      <c r="ARE2" s="89"/>
      <c r="ARF2" s="89"/>
      <c r="ARG2" s="89"/>
      <c r="ARH2" s="89"/>
      <c r="ARI2" s="89"/>
      <c r="ARJ2" s="89"/>
      <c r="ARK2" s="89"/>
      <c r="ARL2" s="89"/>
      <c r="ARM2" s="89"/>
      <c r="ARN2" s="89"/>
      <c r="ARO2" s="89"/>
      <c r="ARP2" s="89"/>
      <c r="ARQ2" s="89"/>
      <c r="ARR2" s="89"/>
      <c r="ARS2" s="89"/>
      <c r="ART2" s="89"/>
      <c r="ARU2" s="89"/>
      <c r="ARV2" s="89"/>
      <c r="ARW2" s="89"/>
      <c r="ARX2" s="89"/>
      <c r="ARY2" s="89"/>
      <c r="ARZ2" s="89"/>
      <c r="ASA2" s="89"/>
      <c r="ASB2" s="89"/>
      <c r="ASC2" s="89"/>
      <c r="ASD2" s="89"/>
      <c r="ASE2" s="89"/>
      <c r="ASF2" s="89"/>
      <c r="ASG2" s="89"/>
      <c r="ASH2" s="89"/>
      <c r="ASI2" s="89"/>
      <c r="ASJ2" s="89"/>
      <c r="ASK2" s="89"/>
      <c r="ASL2" s="89"/>
      <c r="ASM2" s="89"/>
      <c r="ASN2" s="89"/>
      <c r="ASO2" s="89"/>
      <c r="ASP2" s="89"/>
      <c r="ASQ2" s="89"/>
      <c r="ASR2" s="89"/>
      <c r="ASS2" s="89"/>
      <c r="AST2" s="89"/>
      <c r="ASU2" s="89"/>
      <c r="ASV2" s="89"/>
      <c r="ASW2" s="89"/>
      <c r="ASX2" s="89"/>
      <c r="ASY2" s="89"/>
      <c r="ASZ2" s="89"/>
      <c r="ATA2" s="89"/>
      <c r="ATB2" s="89"/>
      <c r="ATC2" s="89"/>
      <c r="ATD2" s="89"/>
      <c r="ATE2" s="89"/>
      <c r="ATF2" s="89"/>
      <c r="ATG2" s="89"/>
      <c r="ATH2" s="89"/>
      <c r="ATI2" s="89"/>
      <c r="ATJ2" s="89"/>
      <c r="ATK2" s="89"/>
      <c r="ATL2" s="89"/>
      <c r="ATM2" s="89"/>
      <c r="ATN2" s="89"/>
      <c r="ATO2" s="89"/>
      <c r="ATP2" s="89"/>
      <c r="ATQ2" s="89"/>
      <c r="ATR2" s="89"/>
      <c r="ATS2" s="89"/>
      <c r="ATT2" s="89"/>
      <c r="ATU2" s="89"/>
      <c r="ATV2" s="89"/>
      <c r="ATW2" s="89"/>
      <c r="ATX2" s="89"/>
      <c r="ATY2" s="89"/>
      <c r="ATZ2" s="89"/>
      <c r="AUA2" s="89"/>
      <c r="AUB2" s="89"/>
      <c r="AUC2" s="89"/>
      <c r="AUD2" s="89"/>
      <c r="AUE2" s="89"/>
      <c r="AUF2" s="89"/>
      <c r="AUG2" s="89"/>
      <c r="AUH2" s="89"/>
      <c r="AUI2" s="89"/>
      <c r="AUJ2" s="89"/>
      <c r="AUK2" s="89"/>
      <c r="AUL2" s="89"/>
      <c r="AUM2" s="89"/>
      <c r="AUN2" s="89"/>
      <c r="AUO2" s="89"/>
      <c r="AUP2" s="89"/>
      <c r="AUQ2" s="89"/>
      <c r="AUR2" s="89"/>
      <c r="AUS2" s="89"/>
      <c r="AUT2" s="89"/>
      <c r="AUU2" s="89"/>
      <c r="AUV2" s="89"/>
      <c r="AUW2" s="89"/>
      <c r="AUX2" s="89"/>
      <c r="AUY2" s="89"/>
      <c r="AUZ2" s="89"/>
      <c r="AVA2" s="89"/>
      <c r="AVB2" s="89"/>
      <c r="AVC2" s="89"/>
      <c r="AVD2" s="89"/>
      <c r="AVE2" s="89"/>
      <c r="AVF2" s="89"/>
      <c r="AVG2" s="89"/>
      <c r="AVH2" s="89"/>
      <c r="AVI2" s="89"/>
      <c r="AVJ2" s="89"/>
      <c r="AVK2" s="89"/>
      <c r="AVL2" s="89"/>
      <c r="AVM2" s="89"/>
      <c r="AVN2" s="89"/>
      <c r="AVO2" s="89"/>
      <c r="AVP2" s="89"/>
      <c r="AVQ2" s="89"/>
      <c r="AVR2" s="89"/>
      <c r="AVS2" s="89"/>
      <c r="AVT2" s="89"/>
      <c r="AVU2" s="89"/>
      <c r="AVV2" s="89"/>
      <c r="AVW2" s="89"/>
      <c r="AVX2" s="89"/>
      <c r="AVY2" s="89"/>
      <c r="AVZ2" s="89"/>
      <c r="AWA2" s="89"/>
      <c r="AWB2" s="89"/>
      <c r="AWC2" s="89"/>
      <c r="AWD2" s="89"/>
      <c r="AWE2" s="89"/>
      <c r="AWF2" s="89"/>
      <c r="AWG2" s="89"/>
      <c r="AWH2" s="89"/>
      <c r="AWI2" s="89"/>
      <c r="AWJ2" s="89"/>
      <c r="AWK2" s="89"/>
      <c r="AWL2" s="89"/>
      <c r="AWM2" s="89"/>
      <c r="AWN2" s="89"/>
      <c r="AWO2" s="89"/>
      <c r="AWP2" s="89"/>
      <c r="AWQ2" s="89"/>
      <c r="AWR2" s="89"/>
      <c r="AWS2" s="89"/>
      <c r="AWT2" s="89"/>
      <c r="AWU2" s="89"/>
      <c r="AWV2" s="89"/>
      <c r="AWW2" s="89"/>
      <c r="AWX2" s="89"/>
      <c r="AWY2" s="89"/>
      <c r="AWZ2" s="89"/>
      <c r="AXA2" s="89"/>
      <c r="AXB2" s="89"/>
      <c r="AXC2" s="89"/>
      <c r="AXD2" s="89"/>
      <c r="AXE2" s="89"/>
      <c r="AXF2" s="89"/>
      <c r="AXG2" s="89"/>
      <c r="AXH2" s="89"/>
      <c r="AXI2" s="89"/>
      <c r="AXJ2" s="89"/>
      <c r="AXK2" s="89"/>
      <c r="AXL2" s="89"/>
      <c r="AXM2" s="89"/>
      <c r="AXN2" s="89"/>
      <c r="AXO2" s="89"/>
      <c r="AXP2" s="89"/>
      <c r="AXQ2" s="89"/>
      <c r="AXR2" s="89"/>
      <c r="AXS2" s="89"/>
      <c r="AXT2" s="89"/>
      <c r="AXU2" s="89"/>
      <c r="AXV2" s="89"/>
      <c r="AXW2" s="89"/>
      <c r="AXX2" s="89"/>
      <c r="AXY2" s="89"/>
      <c r="AXZ2" s="89"/>
      <c r="AYA2" s="89"/>
      <c r="AYB2" s="89"/>
      <c r="AYC2" s="89"/>
      <c r="AYD2" s="89"/>
      <c r="AYE2" s="89"/>
      <c r="AYF2" s="89"/>
      <c r="AYG2" s="89"/>
      <c r="AYH2" s="89"/>
      <c r="AYI2" s="89"/>
      <c r="AYJ2" s="89"/>
      <c r="AYK2" s="89"/>
      <c r="AYL2" s="89"/>
      <c r="AYM2" s="89"/>
      <c r="AYN2" s="89"/>
      <c r="AYO2" s="89"/>
      <c r="AYP2" s="89"/>
      <c r="AYQ2" s="89"/>
      <c r="AYR2" s="89"/>
      <c r="AYS2" s="89"/>
      <c r="AYT2" s="89"/>
      <c r="AYU2" s="89"/>
      <c r="AYV2" s="89"/>
      <c r="AYW2" s="89"/>
      <c r="AYX2" s="89"/>
      <c r="AYY2" s="89"/>
      <c r="AYZ2" s="89"/>
      <c r="AZA2" s="89"/>
      <c r="AZB2" s="89"/>
      <c r="AZC2" s="89"/>
      <c r="AZD2" s="89"/>
      <c r="AZE2" s="89"/>
      <c r="AZF2" s="89"/>
      <c r="AZG2" s="89"/>
      <c r="AZH2" s="89"/>
      <c r="AZI2" s="89"/>
      <c r="AZJ2" s="89"/>
      <c r="AZK2" s="89"/>
      <c r="AZL2" s="89"/>
      <c r="AZM2" s="89"/>
      <c r="AZN2" s="89"/>
      <c r="AZO2" s="89"/>
      <c r="AZP2" s="89"/>
      <c r="AZQ2" s="89"/>
      <c r="AZR2" s="89"/>
      <c r="AZS2" s="89"/>
      <c r="AZT2" s="89"/>
      <c r="AZU2" s="89"/>
      <c r="AZV2" s="89"/>
      <c r="AZW2" s="89"/>
      <c r="AZX2" s="89"/>
      <c r="AZY2" s="89"/>
      <c r="AZZ2" s="89"/>
      <c r="BAA2" s="89"/>
      <c r="BAB2" s="89"/>
      <c r="BAC2" s="89"/>
      <c r="BAD2" s="89"/>
      <c r="BAE2" s="89"/>
      <c r="BAF2" s="89"/>
      <c r="BAG2" s="89"/>
      <c r="BAH2" s="89"/>
      <c r="BAI2" s="89"/>
      <c r="BAJ2" s="89"/>
      <c r="BAK2" s="89"/>
      <c r="BAL2" s="89"/>
      <c r="BAM2" s="89"/>
      <c r="BAN2" s="89"/>
      <c r="BAO2" s="89"/>
      <c r="BAP2" s="89"/>
      <c r="BAQ2" s="89"/>
      <c r="BAR2" s="89"/>
      <c r="BAS2" s="89"/>
      <c r="BAT2" s="89"/>
      <c r="BAU2" s="89"/>
      <c r="BAV2" s="89"/>
      <c r="BAW2" s="89"/>
      <c r="BAX2" s="89"/>
      <c r="BAY2" s="89"/>
      <c r="BAZ2" s="89"/>
      <c r="BBA2" s="89"/>
      <c r="BBB2" s="89"/>
      <c r="BBC2" s="89"/>
      <c r="BBD2" s="89"/>
      <c r="BBE2" s="89"/>
      <c r="BBF2" s="89"/>
      <c r="BBG2" s="89"/>
      <c r="BBH2" s="89"/>
      <c r="BBI2" s="89"/>
      <c r="BBJ2" s="89"/>
      <c r="BBK2" s="89"/>
      <c r="BBL2" s="89"/>
      <c r="BBM2" s="89"/>
      <c r="BBN2" s="89"/>
      <c r="BBO2" s="89"/>
      <c r="BBP2" s="89"/>
      <c r="BBQ2" s="89"/>
      <c r="BBR2" s="89"/>
      <c r="BBS2" s="89"/>
      <c r="BBT2" s="89"/>
      <c r="BBU2" s="89"/>
      <c r="BBV2" s="89"/>
      <c r="BBW2" s="89"/>
      <c r="BBX2" s="89"/>
      <c r="BBY2" s="89"/>
      <c r="BBZ2" s="89"/>
      <c r="BCA2" s="89"/>
      <c r="BCB2" s="89"/>
      <c r="BCC2" s="89"/>
      <c r="BCD2" s="89"/>
      <c r="BCE2" s="89"/>
      <c r="BCF2" s="89"/>
      <c r="BCG2" s="89"/>
      <c r="BCH2" s="89"/>
      <c r="BCI2" s="89"/>
      <c r="BCJ2" s="89"/>
      <c r="BCK2" s="89"/>
      <c r="BCL2" s="89"/>
      <c r="BCM2" s="89"/>
      <c r="BCN2" s="89"/>
      <c r="BCO2" s="89"/>
      <c r="BCP2" s="89"/>
      <c r="BCQ2" s="89"/>
      <c r="BCR2" s="89"/>
      <c r="BCS2" s="89"/>
      <c r="BCT2" s="89"/>
      <c r="BCU2" s="89"/>
      <c r="BCV2" s="89"/>
      <c r="BCW2" s="89"/>
      <c r="BCX2" s="89"/>
      <c r="BCY2" s="89"/>
      <c r="BCZ2" s="89"/>
      <c r="BDA2" s="89"/>
      <c r="BDB2" s="89"/>
      <c r="BDC2" s="89"/>
      <c r="BDD2" s="89"/>
      <c r="BDE2" s="89"/>
      <c r="BDF2" s="89"/>
      <c r="BDG2" s="89"/>
      <c r="BDH2" s="89"/>
      <c r="BDI2" s="89"/>
      <c r="BDJ2" s="89"/>
      <c r="BDK2" s="89"/>
      <c r="BDL2" s="89"/>
      <c r="BDM2" s="89"/>
      <c r="BDN2" s="89"/>
      <c r="BDO2" s="89"/>
      <c r="BDP2" s="89"/>
      <c r="BDQ2" s="89"/>
      <c r="BDR2" s="89"/>
      <c r="BDS2" s="89"/>
      <c r="BDT2" s="89"/>
      <c r="BDU2" s="89"/>
      <c r="BDV2" s="89"/>
      <c r="BDW2" s="89"/>
      <c r="BDX2" s="89"/>
      <c r="BDY2" s="89"/>
      <c r="BDZ2" s="89"/>
      <c r="BEA2" s="89"/>
      <c r="BEB2" s="89"/>
      <c r="BEC2" s="89"/>
      <c r="BED2" s="89"/>
      <c r="BEE2" s="89"/>
      <c r="BEF2" s="89"/>
      <c r="BEG2" s="89"/>
      <c r="BEH2" s="89"/>
      <c r="BEI2" s="89"/>
      <c r="BEJ2" s="89"/>
      <c r="BEK2" s="89"/>
      <c r="BEL2" s="89"/>
      <c r="BEM2" s="89"/>
      <c r="BEN2" s="89"/>
      <c r="BEO2" s="89"/>
      <c r="BEP2" s="89"/>
      <c r="BEQ2" s="89"/>
      <c r="BER2" s="89"/>
      <c r="BES2" s="89"/>
      <c r="BET2" s="89"/>
      <c r="BEU2" s="89"/>
      <c r="BEV2" s="89"/>
      <c r="BEW2" s="89"/>
      <c r="BEX2" s="89"/>
      <c r="BEY2" s="89"/>
      <c r="BEZ2" s="89"/>
      <c r="BFA2" s="89"/>
      <c r="BFB2" s="89"/>
      <c r="BFC2" s="89"/>
      <c r="BFD2" s="89"/>
      <c r="BFE2" s="89"/>
      <c r="BFF2" s="89"/>
      <c r="BFG2" s="89"/>
      <c r="BFH2" s="89"/>
      <c r="BFI2" s="89"/>
      <c r="BFJ2" s="89"/>
      <c r="BFK2" s="89"/>
      <c r="BFL2" s="89"/>
      <c r="BFM2" s="89"/>
      <c r="BFN2" s="89"/>
      <c r="BFO2" s="89"/>
      <c r="BFP2" s="89"/>
      <c r="BFQ2" s="89"/>
      <c r="BFR2" s="89"/>
      <c r="BFS2" s="89"/>
      <c r="BFT2" s="89"/>
      <c r="BFU2" s="89"/>
      <c r="BFV2" s="89"/>
      <c r="BFW2" s="89"/>
      <c r="BFX2" s="89"/>
      <c r="BFY2" s="89"/>
      <c r="BFZ2" s="89"/>
      <c r="BGA2" s="89"/>
      <c r="BGB2" s="89"/>
      <c r="BGC2" s="89"/>
      <c r="BGD2" s="89"/>
      <c r="BGE2" s="89"/>
      <c r="BGF2" s="89"/>
      <c r="BGG2" s="89"/>
      <c r="BGH2" s="89"/>
      <c r="BGI2" s="89"/>
      <c r="BGJ2" s="89"/>
      <c r="BGK2" s="89"/>
      <c r="BGL2" s="89"/>
      <c r="BGM2" s="89"/>
      <c r="BGN2" s="89"/>
      <c r="BGO2" s="89"/>
      <c r="BGP2" s="89"/>
      <c r="BGQ2" s="89"/>
      <c r="BGR2" s="89"/>
      <c r="BGS2" s="89"/>
      <c r="BGT2" s="89"/>
      <c r="BGU2" s="89"/>
      <c r="BGV2" s="89"/>
      <c r="BGW2" s="89"/>
      <c r="BGX2" s="89"/>
      <c r="BGY2" s="89"/>
      <c r="BGZ2" s="89"/>
      <c r="BHA2" s="89"/>
      <c r="BHB2" s="89"/>
      <c r="BHC2" s="89"/>
      <c r="BHD2" s="89"/>
      <c r="BHE2" s="89"/>
      <c r="BHF2" s="89"/>
      <c r="BHG2" s="89"/>
      <c r="BHH2" s="89"/>
      <c r="BHI2" s="89"/>
      <c r="BHJ2" s="89"/>
      <c r="BHK2" s="89"/>
      <c r="BHL2" s="89"/>
      <c r="BHM2" s="89"/>
      <c r="BHN2" s="89"/>
      <c r="BHO2" s="89"/>
      <c r="BHP2" s="89"/>
      <c r="BHQ2" s="89"/>
      <c r="BHR2" s="89"/>
      <c r="BHS2" s="89"/>
      <c r="BHT2" s="89"/>
      <c r="BHU2" s="89"/>
      <c r="BHV2" s="89"/>
      <c r="BHW2" s="89"/>
      <c r="BHX2" s="89"/>
      <c r="BHY2" s="89"/>
      <c r="BHZ2" s="89"/>
      <c r="BIA2" s="89"/>
      <c r="BIB2" s="89"/>
      <c r="BIC2" s="89"/>
      <c r="BID2" s="89"/>
      <c r="BIE2" s="89"/>
      <c r="BIF2" s="89"/>
      <c r="BIG2" s="89"/>
      <c r="BIH2" s="89"/>
      <c r="BII2" s="89"/>
      <c r="BIJ2" s="89"/>
      <c r="BIK2" s="89"/>
      <c r="BIL2" s="89"/>
      <c r="BIM2" s="89"/>
      <c r="BIN2" s="89"/>
      <c r="BIO2" s="89"/>
      <c r="BIP2" s="89"/>
      <c r="BIQ2" s="89"/>
      <c r="BIR2" s="89"/>
      <c r="BIS2" s="89"/>
      <c r="BIT2" s="89"/>
      <c r="BIU2" s="89"/>
      <c r="BIV2" s="89"/>
      <c r="BIW2" s="89"/>
      <c r="BIX2" s="89"/>
      <c r="BIY2" s="89"/>
      <c r="BIZ2" s="89"/>
      <c r="BJA2" s="89"/>
      <c r="BJB2" s="89"/>
      <c r="BJC2" s="89"/>
      <c r="BJD2" s="89"/>
      <c r="BJE2" s="89"/>
      <c r="BJF2" s="89"/>
      <c r="BJG2" s="89"/>
      <c r="BJH2" s="89"/>
      <c r="BJI2" s="89"/>
      <c r="BJJ2" s="89"/>
      <c r="BJK2" s="89"/>
      <c r="BJL2" s="89"/>
      <c r="BJM2" s="89"/>
      <c r="BJN2" s="89"/>
      <c r="BJO2" s="89"/>
      <c r="BJP2" s="89"/>
      <c r="BJQ2" s="89"/>
      <c r="BJR2" s="89"/>
      <c r="BJS2" s="89"/>
      <c r="BJT2" s="89"/>
      <c r="BJU2" s="89"/>
      <c r="BJV2" s="89"/>
      <c r="BJW2" s="89"/>
      <c r="BJX2" s="89"/>
      <c r="BJY2" s="89"/>
      <c r="BJZ2" s="89"/>
      <c r="BKA2" s="89"/>
      <c r="BKB2" s="89"/>
      <c r="BKC2" s="89"/>
      <c r="BKD2" s="89"/>
      <c r="BKE2" s="89"/>
      <c r="BKF2" s="89"/>
      <c r="BKG2" s="89"/>
      <c r="BKH2" s="89"/>
      <c r="BKI2" s="89"/>
      <c r="BKJ2" s="89"/>
      <c r="BKK2" s="89"/>
      <c r="BKL2" s="89"/>
      <c r="BKM2" s="89"/>
      <c r="BKN2" s="89"/>
      <c r="BKO2" s="89"/>
      <c r="BKP2" s="89"/>
      <c r="BKQ2" s="89"/>
      <c r="BKR2" s="89"/>
      <c r="BKS2" s="89"/>
      <c r="BKT2" s="89"/>
      <c r="BKU2" s="89"/>
      <c r="BKV2" s="89"/>
      <c r="BKW2" s="89"/>
      <c r="BKX2" s="89"/>
      <c r="BKY2" s="89"/>
      <c r="BKZ2" s="89"/>
      <c r="BLA2" s="89"/>
      <c r="BLB2" s="89"/>
      <c r="BLC2" s="89"/>
      <c r="BLD2" s="89"/>
      <c r="BLE2" s="89"/>
      <c r="BLF2" s="89"/>
      <c r="BLG2" s="89"/>
      <c r="BLH2" s="89"/>
      <c r="BLI2" s="89"/>
      <c r="BLJ2" s="89"/>
      <c r="BLK2" s="89"/>
      <c r="BLL2" s="89"/>
      <c r="BLM2" s="89"/>
      <c r="BLN2" s="89"/>
      <c r="BLO2" s="89"/>
      <c r="BLP2" s="89"/>
      <c r="BLQ2" s="89"/>
      <c r="BLR2" s="89"/>
      <c r="BLS2" s="89"/>
      <c r="BLT2" s="89"/>
      <c r="BLU2" s="89"/>
    </row>
    <row r="3" spans="1:1685" s="124" customFormat="1" ht="36" customHeight="1" x14ac:dyDescent="0.45">
      <c r="A3" s="141"/>
      <c r="B3" s="254"/>
      <c r="D3" s="143"/>
      <c r="E3" s="142"/>
      <c r="F3" s="142"/>
      <c r="G3" s="142"/>
      <c r="H3" s="144"/>
      <c r="I3" s="142"/>
      <c r="K3" s="145"/>
      <c r="L3" s="145"/>
      <c r="M3" s="145"/>
      <c r="N3" s="145"/>
      <c r="O3" s="146"/>
      <c r="P3" s="146"/>
      <c r="Q3" s="145"/>
      <c r="R3" s="145"/>
      <c r="S3" s="145"/>
      <c r="T3" s="145"/>
      <c r="U3" s="146"/>
      <c r="V3" s="145"/>
      <c r="W3" s="145"/>
      <c r="X3" s="145"/>
      <c r="Y3" s="147"/>
      <c r="Z3" s="255"/>
      <c r="AA3" s="241"/>
      <c r="AB3" s="148"/>
      <c r="AC3" s="148"/>
      <c r="AD3" s="148"/>
      <c r="AE3" s="149"/>
      <c r="AF3" s="149"/>
    </row>
    <row r="4" spans="1:1685" s="128" customFormat="1" ht="21.75" customHeight="1" x14ac:dyDescent="0.5">
      <c r="A4" s="156"/>
      <c r="B4" s="256" t="str">
        <f ca="1">' '!A40</f>
        <v>No.</v>
      </c>
      <c r="C4" s="322" t="str">
        <f ca="1">' '!A41</f>
        <v>Strategies</v>
      </c>
      <c r="D4" s="157" t="str">
        <f ca="1">B4</f>
        <v>No.</v>
      </c>
      <c r="E4" s="257" t="str">
        <f ca="1">' '!A42</f>
        <v>Strategic indicators</v>
      </c>
      <c r="F4" s="258"/>
      <c r="G4" s="259" t="str">
        <f ca="1">' '!A43</f>
        <v>Act. state</v>
      </c>
      <c r="H4" s="260" t="str">
        <f ca="1">' '!A44</f>
        <v>Target</v>
      </c>
      <c r="I4" s="261" t="str">
        <f ca="1">' '!A45</f>
        <v>achieved</v>
      </c>
      <c r="J4" s="262"/>
      <c r="K4" s="157" t="str">
        <f ca="1">B4</f>
        <v>No.</v>
      </c>
      <c r="L4" s="323" t="str">
        <f ca="1">' '!A48</f>
        <v>Measures / objectifs</v>
      </c>
      <c r="M4" s="157" t="str">
        <f ca="1">B4</f>
        <v>No.</v>
      </c>
      <c r="N4" s="235" t="str">
        <f ca="1">' '!A49</f>
        <v>Operational indicators</v>
      </c>
      <c r="O4" s="236" t="str">
        <f ca="1">G4</f>
        <v>Act. state</v>
      </c>
      <c r="P4" s="236" t="str">
        <f ca="1">H4</f>
        <v>Target</v>
      </c>
      <c r="Q4" s="263" t="str">
        <f ca="1">I4</f>
        <v>achieved</v>
      </c>
      <c r="R4" s="264"/>
      <c r="S4" s="157" t="str">
        <f ca="1">B4</f>
        <v>No.</v>
      </c>
      <c r="T4" s="324" t="str">
        <f ca="1">' '!A50</f>
        <v>Projects</v>
      </c>
      <c r="U4" s="265" t="s">
        <v>474</v>
      </c>
      <c r="V4" s="266" t="str">
        <f ca="1">' '!A54</f>
        <v>Who?</v>
      </c>
      <c r="W4" s="266" t="str">
        <f ca="1">' '!A52</f>
        <v>Start</v>
      </c>
      <c r="X4" s="266" t="str">
        <f ca="1">' '!A53</f>
        <v>Finish</v>
      </c>
      <c r="Y4" s="267" t="s">
        <v>521</v>
      </c>
      <c r="Z4" s="268" t="s">
        <v>22</v>
      </c>
      <c r="AA4" s="242"/>
      <c r="AB4" s="158"/>
      <c r="AC4" s="158"/>
      <c r="AD4" s="158"/>
      <c r="AE4" s="159"/>
      <c r="AF4" s="159"/>
    </row>
    <row r="5" spans="1:1685" s="170" customFormat="1" ht="9" customHeight="1" x14ac:dyDescent="0.45">
      <c r="A5" s="160"/>
      <c r="B5" s="269"/>
      <c r="C5" s="162"/>
      <c r="D5" s="163"/>
      <c r="E5" s="162"/>
      <c r="F5" s="162"/>
      <c r="G5" s="164"/>
      <c r="H5" s="164"/>
      <c r="I5" s="164"/>
      <c r="J5" s="167"/>
      <c r="K5" s="161"/>
      <c r="L5" s="165"/>
      <c r="M5" s="161"/>
      <c r="N5" s="162"/>
      <c r="O5" s="164"/>
      <c r="P5" s="164"/>
      <c r="Q5" s="164"/>
      <c r="R5" s="164"/>
      <c r="S5" s="161"/>
      <c r="T5" s="165"/>
      <c r="U5" s="166"/>
      <c r="V5" s="165"/>
      <c r="W5" s="165"/>
      <c r="X5" s="165"/>
      <c r="Y5" s="167"/>
      <c r="Z5" s="270" t="str">
        <f>IF($C$6="","","drucken")</f>
        <v>drucken</v>
      </c>
      <c r="AA5" s="243"/>
      <c r="AB5" s="168"/>
      <c r="AC5" s="168"/>
      <c r="AD5" s="168"/>
      <c r="AE5" s="169"/>
      <c r="AF5" s="169"/>
    </row>
    <row r="6" spans="1:1685" ht="14.25" x14ac:dyDescent="0.4">
      <c r="A6" s="178">
        <f>B6</f>
        <v>1</v>
      </c>
      <c r="B6" s="271">
        <v>1</v>
      </c>
      <c r="C6" s="325" t="s">
        <v>224</v>
      </c>
      <c r="D6" s="331" t="s">
        <v>97</v>
      </c>
      <c r="E6" s="346" t="s">
        <v>232</v>
      </c>
      <c r="F6" s="272" t="str">
        <f>IF(E6&lt;&gt;"","?","")</f>
        <v>?</v>
      </c>
      <c r="G6" s="333">
        <v>30</v>
      </c>
      <c r="H6" s="335">
        <v>30</v>
      </c>
      <c r="I6" s="336">
        <f>IF(E6="","",
IF(H6="",0,
IF(G6=H6,100%,
IF(ISERROR(H6/G6),0,
IF(ISERROR(G6/H6),0,
IF(G6&lt;&gt;0,
IF(AND(G6&gt;H6,Logo!$G$18=1),
H6/G6,
G6/H6
)))))))</f>
        <v>1</v>
      </c>
      <c r="J6" s="339">
        <f>IF(OR(E6="",I6=0),"",
IF(I6&lt;Logo!$F$14,3,
IF(I6&lt;Logo!$F$15,2,1)))</f>
        <v>1</v>
      </c>
      <c r="K6" s="171" t="s">
        <v>394</v>
      </c>
      <c r="L6" s="172" t="s">
        <v>500</v>
      </c>
      <c r="M6" s="171" t="s">
        <v>137</v>
      </c>
      <c r="N6" s="172" t="s">
        <v>232</v>
      </c>
      <c r="O6" s="273">
        <v>0.6</v>
      </c>
      <c r="P6" s="273">
        <v>0.8</v>
      </c>
      <c r="Q6" s="274">
        <f>IF(N6="","",
IF(P6="",0,
IF(O6=P6,100%,
IF(ISERROR(P6/O6),0,
IF(ISERROR(O6/P6),0,
IF(O6&lt;&gt;0,
IF(AND(O6&gt;P6,Logo!$G$18=1),
P6/O6,
O6/P6
)))))))</f>
        <v>0.74999999999999989</v>
      </c>
      <c r="R6" s="275">
        <f>IF(OR(N6="",Q6=0),"",
IF(Q6&lt;Logo!$F$14,3,
IF(Q6&lt;Logo!$F$15,2,1)))</f>
        <v>2</v>
      </c>
      <c r="S6" s="171" t="s">
        <v>314</v>
      </c>
      <c r="T6" s="173" t="s">
        <v>498</v>
      </c>
      <c r="U6" s="276">
        <v>1</v>
      </c>
      <c r="V6" s="174" t="s">
        <v>233</v>
      </c>
      <c r="W6" s="175">
        <f ca="1">TODAY()</f>
        <v>43234</v>
      </c>
      <c r="X6" s="175">
        <f ca="1">W6+30</f>
        <v>43264</v>
      </c>
      <c r="Y6" s="277">
        <v>1</v>
      </c>
      <c r="Z6" s="278" t="str">
        <f>IF($C$6="","","drucken")</f>
        <v>drucken</v>
      </c>
      <c r="AA6" s="243"/>
    </row>
    <row r="7" spans="1:1685" ht="13.15" x14ac:dyDescent="0.4">
      <c r="A7" s="178">
        <f t="shared" ref="A7:A21" si="0">$A$6</f>
        <v>1</v>
      </c>
      <c r="B7" s="216">
        <f>$B$6</f>
        <v>1</v>
      </c>
      <c r="C7" s="326"/>
      <c r="D7" s="331"/>
      <c r="E7" s="347"/>
      <c r="F7" s="279"/>
      <c r="G7" s="334"/>
      <c r="H7" s="335"/>
      <c r="I7" s="337"/>
      <c r="J7" s="339"/>
      <c r="K7" s="171" t="s">
        <v>395</v>
      </c>
      <c r="L7" s="172"/>
      <c r="M7" s="171" t="s">
        <v>138</v>
      </c>
      <c r="N7" s="172" t="s">
        <v>249</v>
      </c>
      <c r="O7" s="319">
        <v>90</v>
      </c>
      <c r="P7" s="319">
        <v>100</v>
      </c>
      <c r="Q7" s="274">
        <f>IF(N7="","",
IF(P7="",0,
IF(O7=P7,100%,
IF(ISERROR(P7/O7),0,
IF(ISERROR(O7/P7),0,
IF(O7&lt;&gt;0,
IF(AND(O7&gt;P7,Logo!$G$18=1),
P7/O7,
O7/P7
)))))))</f>
        <v>0.9</v>
      </c>
      <c r="R7" s="275">
        <f>IF(OR(N7="",Q7=0),"",
IF(Q7&lt;Logo!$F$14,3,
IF(Q7&lt;Logo!$F$15,2,1)))</f>
        <v>1</v>
      </c>
      <c r="S7" s="171" t="s">
        <v>315</v>
      </c>
      <c r="T7" s="173" t="s">
        <v>499</v>
      </c>
      <c r="U7" s="276">
        <v>2</v>
      </c>
      <c r="V7" s="174" t="s">
        <v>547</v>
      </c>
      <c r="W7" s="175">
        <f ca="1">TODAY()+1</f>
        <v>43235</v>
      </c>
      <c r="X7" s="175">
        <f ca="1">W7+30</f>
        <v>43265</v>
      </c>
      <c r="Y7" s="277">
        <v>2</v>
      </c>
      <c r="Z7" s="278" t="str">
        <f t="shared" ref="Z7:Z21" si="1">IF($C$6="","","drucken")</f>
        <v>drucken</v>
      </c>
      <c r="AA7" s="243"/>
    </row>
    <row r="8" spans="1:1685" ht="14.25" x14ac:dyDescent="0.4">
      <c r="A8" s="178">
        <f t="shared" si="0"/>
        <v>1</v>
      </c>
      <c r="B8" s="216">
        <f>$B$6</f>
        <v>1</v>
      </c>
      <c r="C8" s="326"/>
      <c r="D8" s="331" t="s">
        <v>98</v>
      </c>
      <c r="E8" s="332" t="s">
        <v>249</v>
      </c>
      <c r="F8" s="272" t="str">
        <f t="shared" ref="F8" si="2">IF(E8&lt;&gt;"","?","")</f>
        <v>?</v>
      </c>
      <c r="G8" s="335">
        <v>70</v>
      </c>
      <c r="H8" s="335">
        <v>100</v>
      </c>
      <c r="I8" s="336">
        <f>IF(E8="","",
IF(H8="",0,
IF(G8=H8,100%,
IF(ISERROR(H8/G8),0,
IF(ISERROR(G8/H8),0,
IF(G8&lt;&gt;0,
IF(AND(G8&gt;H8,Logo!$G$18=1),
H8/G8,
G8/H8
)))))))</f>
        <v>0.7</v>
      </c>
      <c r="J8" s="339">
        <f>IF(OR(E8="",I8=0),"",
IF(I8&lt;Logo!$F$14,3,
IF(I8&lt;Logo!$F$15,2,1)))</f>
        <v>2</v>
      </c>
      <c r="K8" s="171" t="s">
        <v>396</v>
      </c>
      <c r="L8" s="172"/>
      <c r="M8" s="171" t="s">
        <v>139</v>
      </c>
      <c r="N8" s="172" t="s">
        <v>523</v>
      </c>
      <c r="O8" s="319">
        <v>50</v>
      </c>
      <c r="P8" s="319">
        <v>100</v>
      </c>
      <c r="Q8" s="274">
        <f>IF(N8="","",
IF(P8="",0,
IF(O8=P8,100%,
IF(ISERROR(P8/O8),0,
IF(ISERROR(O8/P8),0,
IF(O8&lt;&gt;0,
IF(AND(O8&gt;P8,Logo!$G$18=1),
P8/O8,
O8/P8
)))))))</f>
        <v>0.5</v>
      </c>
      <c r="R8" s="275">
        <f>IF(OR(N8="",Q8=0),"",
IF(Q8&lt;Logo!$F$14,3,
IF(Q8&lt;Logo!$F$15,2,1)))</f>
        <v>3</v>
      </c>
      <c r="S8" s="171" t="s">
        <v>316</v>
      </c>
      <c r="T8" s="173" t="s">
        <v>522</v>
      </c>
      <c r="U8" s="276">
        <v>3</v>
      </c>
      <c r="V8" s="174" t="s">
        <v>548</v>
      </c>
      <c r="W8" s="175">
        <f ca="1">TODAY()+2</f>
        <v>43236</v>
      </c>
      <c r="X8" s="175">
        <f ca="1">W8+30</f>
        <v>43266</v>
      </c>
      <c r="Y8" s="277">
        <v>3</v>
      </c>
      <c r="Z8" s="278" t="str">
        <f t="shared" si="1"/>
        <v>drucken</v>
      </c>
      <c r="AA8" s="243"/>
    </row>
    <row r="9" spans="1:1685" ht="13.15" x14ac:dyDescent="0.4">
      <c r="A9" s="178">
        <f t="shared" si="0"/>
        <v>1</v>
      </c>
      <c r="B9" s="216">
        <f t="shared" ref="B9:B21" si="3">$B$6</f>
        <v>1</v>
      </c>
      <c r="C9" s="326"/>
      <c r="D9" s="331"/>
      <c r="E9" s="332"/>
      <c r="F9" s="279"/>
      <c r="G9" s="335"/>
      <c r="H9" s="335"/>
      <c r="I9" s="337"/>
      <c r="J9" s="339"/>
      <c r="K9" s="171" t="s">
        <v>397</v>
      </c>
      <c r="L9" s="172"/>
      <c r="M9" s="171" t="s">
        <v>140</v>
      </c>
      <c r="N9" s="172"/>
      <c r="O9" s="319"/>
      <c r="P9" s="319"/>
      <c r="Q9" s="274" t="str">
        <f>IF(N9="","",
IF(P9="",0,
IF(O9=P9,100%,
IF(ISERROR(P9/O9),0,
IF(ISERROR(O9/P9),0,
IF(O9&lt;&gt;0,
IF(AND(O9&gt;P9,Logo!$G$18=1),
P9/O9,
O9/P9
)))))))</f>
        <v/>
      </c>
      <c r="R9" s="275" t="str">
        <f>IF(OR(N9="",Q9=0),"",
IF(Q9&lt;Logo!$F$14,3,
IF(Q9&lt;Logo!$F$15,2,1)))</f>
        <v/>
      </c>
      <c r="S9" s="171" t="s">
        <v>317</v>
      </c>
      <c r="T9" s="173"/>
      <c r="U9" s="276"/>
      <c r="V9" s="174"/>
      <c r="W9" s="175"/>
      <c r="X9" s="175"/>
      <c r="Y9" s="277"/>
      <c r="Z9" s="278" t="str">
        <f t="shared" si="1"/>
        <v>drucken</v>
      </c>
      <c r="AA9" s="243"/>
    </row>
    <row r="10" spans="1:1685" ht="14.25" x14ac:dyDescent="0.4">
      <c r="A10" s="178">
        <f t="shared" si="0"/>
        <v>1</v>
      </c>
      <c r="B10" s="216">
        <f t="shared" si="3"/>
        <v>1</v>
      </c>
      <c r="C10" s="326"/>
      <c r="D10" s="331" t="s">
        <v>99</v>
      </c>
      <c r="E10" s="332"/>
      <c r="F10" s="272" t="str">
        <f t="shared" ref="F10" si="4">IF(E10&lt;&gt;"","?","")</f>
        <v/>
      </c>
      <c r="G10" s="335"/>
      <c r="H10" s="335"/>
      <c r="I10" s="336" t="str">
        <f>IF(E10="","",
IF(H10="",0,
IF(G10=H10,100%,
IF(ISERROR(H10/G10),0,
IF(ISERROR(G10/H10),0,
IF(G10&lt;&gt;0,
IF(AND(G10&gt;H10,Logo!$G$18=1),
H10/G10,
G10/H10
)))))))</f>
        <v/>
      </c>
      <c r="J10" s="339" t="str">
        <f>IF(OR(E10="",I10=0),"",
IF(I10&lt;Logo!$F$14,3,
IF(I10&lt;Logo!$F$15,2,1)))</f>
        <v/>
      </c>
      <c r="K10" s="171" t="s">
        <v>398</v>
      </c>
      <c r="L10" s="172"/>
      <c r="M10" s="171" t="s">
        <v>141</v>
      </c>
      <c r="N10" s="172"/>
      <c r="O10" s="319"/>
      <c r="P10" s="319"/>
      <c r="Q10" s="274" t="str">
        <f>IF(N10="","",
IF(P10="",0,
IF(O10=P10,100%,
IF(ISERROR(P10/O10),0,
IF(ISERROR(O10/P10),0,
IF(O10&lt;&gt;0,
IF(AND(O10&gt;P10,Logo!$G$18=1),
P10/O10,
O10/P10
)))))))</f>
        <v/>
      </c>
      <c r="R10" s="275" t="str">
        <f>IF(OR(N10="",Q10=0),"",
IF(Q10&lt;Logo!$F$14,3,
IF(Q10&lt;Logo!$F$15,2,1)))</f>
        <v/>
      </c>
      <c r="S10" s="171" t="s">
        <v>318</v>
      </c>
      <c r="T10" s="173"/>
      <c r="U10" s="276"/>
      <c r="V10" s="174"/>
      <c r="W10" s="175"/>
      <c r="X10" s="175"/>
      <c r="Y10" s="277"/>
      <c r="Z10" s="278" t="str">
        <f t="shared" si="1"/>
        <v>drucken</v>
      </c>
      <c r="AA10" s="243"/>
    </row>
    <row r="11" spans="1:1685" ht="13.15" x14ac:dyDescent="0.4">
      <c r="A11" s="178">
        <f t="shared" si="0"/>
        <v>1</v>
      </c>
      <c r="B11" s="216">
        <f t="shared" si="3"/>
        <v>1</v>
      </c>
      <c r="C11" s="326"/>
      <c r="D11" s="331"/>
      <c r="E11" s="332"/>
      <c r="F11" s="279"/>
      <c r="G11" s="335"/>
      <c r="H11" s="335"/>
      <c r="I11" s="337"/>
      <c r="J11" s="339"/>
      <c r="K11" s="171" t="s">
        <v>399</v>
      </c>
      <c r="L11" s="172"/>
      <c r="M11" s="171" t="s">
        <v>142</v>
      </c>
      <c r="N11" s="172"/>
      <c r="O11" s="319"/>
      <c r="P11" s="319"/>
      <c r="Q11" s="274" t="str">
        <f>IF(N11="","",
IF(P11="",0,
IF(O11=P11,100%,
IF(ISERROR(P11/O11),0,
IF(ISERROR(O11/P11),0,
IF(O11&lt;&gt;0,
IF(AND(O11&gt;P11,Logo!$G$18=1),
P11/O11,
O11/P11
)))))))</f>
        <v/>
      </c>
      <c r="R11" s="275" t="str">
        <f>IF(OR(N11="",Q11=0),"",
IF(Q11&lt;Logo!$F$14,3,
IF(Q11&lt;Logo!$F$15,2,1)))</f>
        <v/>
      </c>
      <c r="S11" s="171" t="s">
        <v>319</v>
      </c>
      <c r="T11" s="173"/>
      <c r="U11" s="276"/>
      <c r="V11" s="174"/>
      <c r="W11" s="175"/>
      <c r="X11" s="175"/>
      <c r="Y11" s="277"/>
      <c r="Z11" s="278" t="str">
        <f t="shared" si="1"/>
        <v>drucken</v>
      </c>
      <c r="AA11" s="243"/>
    </row>
    <row r="12" spans="1:1685" ht="14.25" x14ac:dyDescent="0.4">
      <c r="A12" s="178">
        <f t="shared" si="0"/>
        <v>1</v>
      </c>
      <c r="B12" s="216">
        <f t="shared" si="3"/>
        <v>1</v>
      </c>
      <c r="C12" s="326"/>
      <c r="D12" s="331" t="s">
        <v>100</v>
      </c>
      <c r="E12" s="332"/>
      <c r="F12" s="272" t="str">
        <f t="shared" ref="F12" si="5">IF(E12&lt;&gt;"","?","")</f>
        <v/>
      </c>
      <c r="G12" s="335"/>
      <c r="H12" s="335"/>
      <c r="I12" s="336" t="str">
        <f>IF(E12="","",
IF(H12="",0,
IF(G12=H12,100%,
IF(ISERROR(H12/G12),0,
IF(ISERROR(G12/H12),0,
IF(G12&lt;&gt;0,
IF(AND(G12&gt;H12,Logo!$G$18=1),
H12/G12,
G12/H12
)))))))</f>
        <v/>
      </c>
      <c r="J12" s="339" t="str">
        <f>IF(OR(E12="",I12=0),"",
IF(I12&lt;Logo!$F$14,3,
IF(I12&lt;Logo!$F$15,2,1)))</f>
        <v/>
      </c>
      <c r="K12" s="171" t="s">
        <v>400</v>
      </c>
      <c r="L12" s="172"/>
      <c r="M12" s="171" t="s">
        <v>143</v>
      </c>
      <c r="N12" s="172"/>
      <c r="O12" s="319"/>
      <c r="P12" s="319"/>
      <c r="Q12" s="274" t="str">
        <f>IF(N12="","",
IF(P12="",0,
IF(O12=P12,100%,
IF(ISERROR(P12/O12),0,
IF(ISERROR(O12/P12),0,
IF(O12&lt;&gt;0,
IF(AND(O12&gt;P12,Logo!$G$18=1),
P12/O12,
O12/P12
)))))))</f>
        <v/>
      </c>
      <c r="R12" s="275" t="str">
        <f>IF(OR(N12="",Q12=0),"",
IF(Q12&lt;Logo!$F$14,3,
IF(Q12&lt;Logo!$F$15,2,1)))</f>
        <v/>
      </c>
      <c r="S12" s="171" t="s">
        <v>320</v>
      </c>
      <c r="T12" s="173"/>
      <c r="U12" s="276"/>
      <c r="V12" s="174"/>
      <c r="W12" s="175"/>
      <c r="X12" s="175"/>
      <c r="Y12" s="277"/>
      <c r="Z12" s="278" t="str">
        <f t="shared" si="1"/>
        <v>drucken</v>
      </c>
      <c r="AA12" s="243"/>
    </row>
    <row r="13" spans="1:1685" ht="13.15" x14ac:dyDescent="0.4">
      <c r="A13" s="178">
        <f t="shared" si="0"/>
        <v>1</v>
      </c>
      <c r="B13" s="216">
        <f t="shared" si="3"/>
        <v>1</v>
      </c>
      <c r="C13" s="326"/>
      <c r="D13" s="331"/>
      <c r="E13" s="332"/>
      <c r="F13" s="279"/>
      <c r="G13" s="335"/>
      <c r="H13" s="335"/>
      <c r="I13" s="337"/>
      <c r="J13" s="339"/>
      <c r="K13" s="171" t="s">
        <v>401</v>
      </c>
      <c r="L13" s="172"/>
      <c r="M13" s="171" t="s">
        <v>144</v>
      </c>
      <c r="N13" s="172"/>
      <c r="O13" s="319"/>
      <c r="P13" s="319"/>
      <c r="Q13" s="274" t="str">
        <f>IF(N13="","",
IF(P13="",0,
IF(O13=P13,100%,
IF(ISERROR(P13/O13),0,
IF(ISERROR(O13/P13),0,
IF(O13&lt;&gt;0,
IF(AND(O13&gt;P13,Logo!$G$18=1),
P13/O13,
O13/P13
)))))))</f>
        <v/>
      </c>
      <c r="R13" s="275" t="str">
        <f>IF(OR(N13="",Q13=0),"",
IF(Q13&lt;Logo!$F$14,3,
IF(Q13&lt;Logo!$F$15,2,1)))</f>
        <v/>
      </c>
      <c r="S13" s="171" t="s">
        <v>321</v>
      </c>
      <c r="T13" s="173"/>
      <c r="U13" s="276"/>
      <c r="V13" s="174"/>
      <c r="W13" s="175"/>
      <c r="X13" s="175"/>
      <c r="Y13" s="277"/>
      <c r="Z13" s="278" t="str">
        <f t="shared" si="1"/>
        <v>drucken</v>
      </c>
      <c r="AA13" s="243"/>
    </row>
    <row r="14" spans="1:1685" ht="15" customHeight="1" x14ac:dyDescent="0.4">
      <c r="A14" s="178">
        <f t="shared" si="0"/>
        <v>1</v>
      </c>
      <c r="B14" s="280">
        <f t="shared" si="3"/>
        <v>1</v>
      </c>
      <c r="C14" s="326"/>
      <c r="D14" s="331" t="s">
        <v>101</v>
      </c>
      <c r="E14" s="332"/>
      <c r="F14" s="272" t="str">
        <f t="shared" ref="F14" si="6">IF(E14&lt;&gt;"","?","")</f>
        <v/>
      </c>
      <c r="G14" s="335"/>
      <c r="H14" s="335"/>
      <c r="I14" s="336" t="str">
        <f>IF(E14="","",
IF(H14="",0,
IF(G14=H14,100%,
IF(ISERROR(H14/G14),0,
IF(ISERROR(G14/H14),0,
IF(G14&lt;&gt;0,
IF(AND(G14&gt;H14,Logo!$G$18=1),
H14/G14,
G14/H14
)))))))</f>
        <v/>
      </c>
      <c r="J14" s="339" t="str">
        <f>IF(OR(E14="",I14=0),"",
IF(I14&lt;Logo!$F$14,3,
IF(I14&lt;Logo!$F$15,2,1)))</f>
        <v/>
      </c>
      <c r="K14" s="171" t="s">
        <v>402</v>
      </c>
      <c r="L14" s="172"/>
      <c r="M14" s="171" t="s">
        <v>145</v>
      </c>
      <c r="N14" s="172"/>
      <c r="O14" s="319"/>
      <c r="P14" s="319"/>
      <c r="Q14" s="274" t="str">
        <f>IF(N14="","",
IF(P14="",0,
IF(O14=P14,100%,
IF(ISERROR(P14/O14),0,
IF(ISERROR(O14/P14),0,
IF(O14&lt;&gt;0,
IF(AND(O14&gt;P14,Logo!$G$18=1),
P14/O14,
O14/P14
)))))))</f>
        <v/>
      </c>
      <c r="R14" s="275" t="str">
        <f>IF(OR(N14="",Q14=0),"",
IF(Q14&lt;Logo!$F$14,3,
IF(Q14&lt;Logo!$F$15,2,1)))</f>
        <v/>
      </c>
      <c r="S14" s="171" t="s">
        <v>322</v>
      </c>
      <c r="T14" s="173"/>
      <c r="U14" s="276"/>
      <c r="V14" s="174"/>
      <c r="W14" s="175"/>
      <c r="X14" s="175"/>
      <c r="Y14" s="277"/>
      <c r="Z14" s="278"/>
      <c r="AA14" s="243"/>
    </row>
    <row r="15" spans="1:1685" ht="12.75" customHeight="1" x14ac:dyDescent="0.4">
      <c r="A15" s="178">
        <f t="shared" si="0"/>
        <v>1</v>
      </c>
      <c r="B15" s="280">
        <f t="shared" si="3"/>
        <v>1</v>
      </c>
      <c r="C15" s="326"/>
      <c r="D15" s="331"/>
      <c r="E15" s="332"/>
      <c r="F15" s="279"/>
      <c r="G15" s="335"/>
      <c r="H15" s="335"/>
      <c r="I15" s="337"/>
      <c r="J15" s="339"/>
      <c r="K15" s="171" t="s">
        <v>403</v>
      </c>
      <c r="L15" s="172"/>
      <c r="M15" s="171" t="s">
        <v>146</v>
      </c>
      <c r="N15" s="172"/>
      <c r="O15" s="319"/>
      <c r="P15" s="319"/>
      <c r="Q15" s="274" t="str">
        <f>IF(N15="","",
IF(P15="",0,
IF(O15=P15,100%,
IF(ISERROR(P15/O15),0,
IF(ISERROR(O15/P15),0,
IF(O15&lt;&gt;0,
IF(AND(O15&gt;P15,Logo!$G$18=1),
P15/O15,
O15/P15
)))))))</f>
        <v/>
      </c>
      <c r="R15" s="275" t="str">
        <f>IF(OR(N15="",Q15=0),"",
IF(Q15&lt;Logo!$F$14,3,
IF(Q15&lt;Logo!$F$15,2,1)))</f>
        <v/>
      </c>
      <c r="S15" s="171" t="s">
        <v>323</v>
      </c>
      <c r="T15" s="173"/>
      <c r="U15" s="276"/>
      <c r="V15" s="174"/>
      <c r="W15" s="175"/>
      <c r="X15" s="175"/>
      <c r="Y15" s="277"/>
      <c r="Z15" s="278"/>
      <c r="AA15" s="243"/>
    </row>
    <row r="16" spans="1:1685" ht="15" customHeight="1" x14ac:dyDescent="0.4">
      <c r="A16" s="178">
        <f t="shared" si="0"/>
        <v>1</v>
      </c>
      <c r="B16" s="280">
        <f t="shared" si="3"/>
        <v>1</v>
      </c>
      <c r="C16" s="326"/>
      <c r="D16" s="331" t="s">
        <v>102</v>
      </c>
      <c r="E16" s="332"/>
      <c r="F16" s="272" t="str">
        <f t="shared" ref="F16" si="7">IF(E16&lt;&gt;"","?","")</f>
        <v/>
      </c>
      <c r="G16" s="335"/>
      <c r="H16" s="335"/>
      <c r="I16" s="336" t="str">
        <f>IF(E16="","",
IF(H16="",0,
IF(G16=H16,100%,
IF(ISERROR(H16/G16),0,
IF(ISERROR(G16/H16),0,
IF(G16&lt;&gt;0,
IF(AND(G16&gt;H16,Logo!$G$18=1),
H16/G16,
G16/H16
)))))))</f>
        <v/>
      </c>
      <c r="J16" s="339" t="str">
        <f>IF(OR(E16="",I16=0),"",
IF(I16&lt;Logo!$F$14,3,
IF(I16&lt;Logo!$F$15,2,1)))</f>
        <v/>
      </c>
      <c r="K16" s="171" t="s">
        <v>404</v>
      </c>
      <c r="L16" s="172"/>
      <c r="M16" s="171" t="s">
        <v>147</v>
      </c>
      <c r="N16" s="172"/>
      <c r="O16" s="319"/>
      <c r="P16" s="319"/>
      <c r="Q16" s="274" t="str">
        <f>IF(N16="","",
IF(P16="",0,
IF(O16=P16,100%,
IF(ISERROR(P16/O16),0,
IF(ISERROR(O16/P16),0,
IF(O16&lt;&gt;0,
IF(AND(O16&gt;P16,Logo!$G$18=1),
P16/O16,
O16/P16
)))))))</f>
        <v/>
      </c>
      <c r="R16" s="275" t="str">
        <f>IF(OR(N16="",Q16=0),"",
IF(Q16&lt;Logo!$F$14,3,
IF(Q16&lt;Logo!$F$15,2,1)))</f>
        <v/>
      </c>
      <c r="S16" s="171" t="s">
        <v>324</v>
      </c>
      <c r="T16" s="173"/>
      <c r="U16" s="276"/>
      <c r="V16" s="174"/>
      <c r="W16" s="175"/>
      <c r="X16" s="175"/>
      <c r="Y16" s="277"/>
      <c r="Z16" s="278"/>
      <c r="AA16" s="243"/>
    </row>
    <row r="17" spans="1:27" ht="12.75" customHeight="1" x14ac:dyDescent="0.4">
      <c r="A17" s="178">
        <f t="shared" si="0"/>
        <v>1</v>
      </c>
      <c r="B17" s="280">
        <f t="shared" si="3"/>
        <v>1</v>
      </c>
      <c r="C17" s="326"/>
      <c r="D17" s="331"/>
      <c r="E17" s="332"/>
      <c r="F17" s="279"/>
      <c r="G17" s="335"/>
      <c r="H17" s="335"/>
      <c r="I17" s="337"/>
      <c r="J17" s="339"/>
      <c r="K17" s="171" t="s">
        <v>405</v>
      </c>
      <c r="L17" s="172"/>
      <c r="M17" s="171" t="s">
        <v>148</v>
      </c>
      <c r="N17" s="172"/>
      <c r="O17" s="319"/>
      <c r="P17" s="319"/>
      <c r="Q17" s="274" t="str">
        <f>IF(N17="","",
IF(P17="",0,
IF(O17=P17,100%,
IF(ISERROR(P17/O17),0,
IF(ISERROR(O17/P17),0,
IF(O17&lt;&gt;0,
IF(AND(O17&gt;P17,Logo!$G$18=1),
P17/O17,
O17/P17
)))))))</f>
        <v/>
      </c>
      <c r="R17" s="275" t="str">
        <f>IF(OR(N17="",Q17=0),"",
IF(Q17&lt;Logo!$F$14,3,
IF(Q17&lt;Logo!$F$15,2,1)))</f>
        <v/>
      </c>
      <c r="S17" s="171" t="s">
        <v>325</v>
      </c>
      <c r="T17" s="173"/>
      <c r="U17" s="276"/>
      <c r="V17" s="174"/>
      <c r="W17" s="175"/>
      <c r="X17" s="175"/>
      <c r="Y17" s="277"/>
      <c r="Z17" s="278"/>
      <c r="AA17" s="243"/>
    </row>
    <row r="18" spans="1:27" ht="15" customHeight="1" x14ac:dyDescent="0.4">
      <c r="A18" s="178">
        <f t="shared" si="0"/>
        <v>1</v>
      </c>
      <c r="B18" s="280">
        <f t="shared" si="3"/>
        <v>1</v>
      </c>
      <c r="C18" s="326"/>
      <c r="D18" s="331" t="s">
        <v>103</v>
      </c>
      <c r="E18" s="332"/>
      <c r="F18" s="272" t="str">
        <f t="shared" ref="F18" si="8">IF(E18&lt;&gt;"","?","")</f>
        <v/>
      </c>
      <c r="G18" s="335"/>
      <c r="H18" s="335"/>
      <c r="I18" s="336" t="str">
        <f>IF(E18="","",
IF(H18="",0,
IF(G18=H18,100%,
IF(ISERROR(H18/G18),0,
IF(ISERROR(G18/H18),0,
IF(G18&lt;&gt;0,
IF(AND(G18&gt;H18,Logo!$G$18=1),
H18/G18,
G18/H18
)))))))</f>
        <v/>
      </c>
      <c r="J18" s="339" t="str">
        <f>IF(OR(E18="",I18=0),"",
IF(I18&lt;Logo!$F$14,3,
IF(I18&lt;Logo!$F$15,2,1)))</f>
        <v/>
      </c>
      <c r="K18" s="171" t="s">
        <v>406</v>
      </c>
      <c r="L18" s="172"/>
      <c r="M18" s="171" t="s">
        <v>149</v>
      </c>
      <c r="N18" s="172"/>
      <c r="O18" s="319"/>
      <c r="P18" s="319"/>
      <c r="Q18" s="274" t="str">
        <f>IF(N18="","",
IF(P18="",0,
IF(O18=P18,100%,
IF(ISERROR(P18/O18),0,
IF(ISERROR(O18/P18),0,
IF(O18&lt;&gt;0,
IF(AND(O18&gt;P18,Logo!$G$18=1),
P18/O18,
O18/P18
)))))))</f>
        <v/>
      </c>
      <c r="R18" s="275" t="str">
        <f>IF(OR(N18="",Q18=0),"",
IF(Q18&lt;Logo!$F$14,3,
IF(Q18&lt;Logo!$F$15,2,1)))</f>
        <v/>
      </c>
      <c r="S18" s="171" t="s">
        <v>326</v>
      </c>
      <c r="T18" s="173"/>
      <c r="U18" s="276"/>
      <c r="V18" s="174"/>
      <c r="W18" s="175"/>
      <c r="X18" s="175"/>
      <c r="Y18" s="277"/>
      <c r="Z18" s="278"/>
      <c r="AA18" s="243"/>
    </row>
    <row r="19" spans="1:27" ht="12.75" customHeight="1" x14ac:dyDescent="0.4">
      <c r="A19" s="178">
        <f t="shared" si="0"/>
        <v>1</v>
      </c>
      <c r="B19" s="280">
        <f t="shared" si="3"/>
        <v>1</v>
      </c>
      <c r="C19" s="326"/>
      <c r="D19" s="331"/>
      <c r="E19" s="332"/>
      <c r="F19" s="279"/>
      <c r="G19" s="335"/>
      <c r="H19" s="335"/>
      <c r="I19" s="337"/>
      <c r="J19" s="339"/>
      <c r="K19" s="171" t="s">
        <v>407</v>
      </c>
      <c r="L19" s="172"/>
      <c r="M19" s="171" t="s">
        <v>150</v>
      </c>
      <c r="N19" s="172"/>
      <c r="O19" s="319"/>
      <c r="P19" s="319"/>
      <c r="Q19" s="274" t="str">
        <f>IF(N19="","",
IF(P19="",0,
IF(O19=P19,100%,
IF(ISERROR(P19/O19),0,
IF(ISERROR(O19/P19),0,
IF(O19&lt;&gt;0,
IF(AND(O19&gt;P19,Logo!$G$18=1),
P19/O19,
O19/P19
)))))))</f>
        <v/>
      </c>
      <c r="R19" s="275" t="str">
        <f>IF(OR(N19="",Q19=0),"",
IF(Q19&lt;Logo!$F$14,3,
IF(Q19&lt;Logo!$F$15,2,1)))</f>
        <v/>
      </c>
      <c r="S19" s="171" t="s">
        <v>327</v>
      </c>
      <c r="T19" s="173"/>
      <c r="U19" s="276"/>
      <c r="V19" s="174"/>
      <c r="W19" s="175"/>
      <c r="X19" s="175"/>
      <c r="Y19" s="277"/>
      <c r="Z19" s="278"/>
      <c r="AA19" s="243"/>
    </row>
    <row r="20" spans="1:27" ht="15" customHeight="1" x14ac:dyDescent="0.4">
      <c r="A20" s="178">
        <f t="shared" si="0"/>
        <v>1</v>
      </c>
      <c r="B20" s="280">
        <f t="shared" si="3"/>
        <v>1</v>
      </c>
      <c r="C20" s="326"/>
      <c r="D20" s="331" t="s">
        <v>104</v>
      </c>
      <c r="E20" s="332"/>
      <c r="F20" s="272" t="str">
        <f t="shared" ref="F20:F83" si="9">IF(E20&lt;&gt;"","?","")</f>
        <v/>
      </c>
      <c r="G20" s="335"/>
      <c r="H20" s="335"/>
      <c r="I20" s="336" t="str">
        <f>IF(E20="","",
IF(H20="",0,
IF(G20=H20,100%,
IF(ISERROR(H20/G20),0,
IF(ISERROR(G20/H20),0,
IF(G20&lt;&gt;0,
IF(AND(G20&gt;H20,Logo!$G$18=1),
H20/G20,
G20/H20
)))))))</f>
        <v/>
      </c>
      <c r="J20" s="339" t="str">
        <f>IF(OR(E20="",I20=0),"",
IF(I20&lt;Logo!$F$14,3,
IF(I20&lt;Logo!$F$15,2,1)))</f>
        <v/>
      </c>
      <c r="K20" s="171" t="s">
        <v>408</v>
      </c>
      <c r="L20" s="172"/>
      <c r="M20" s="171" t="s">
        <v>151</v>
      </c>
      <c r="N20" s="172"/>
      <c r="O20" s="319"/>
      <c r="P20" s="319"/>
      <c r="Q20" s="274" t="str">
        <f>IF(N20="","",
IF(P20="",0,
IF(O20=P20,100%,
IF(ISERROR(P20/O20),0,
IF(ISERROR(O20/P20),0,
IF(O20&lt;&gt;0,
IF(AND(O20&gt;P20,Logo!$G$18=1),
P20/O20,
O20/P20
)))))))</f>
        <v/>
      </c>
      <c r="R20" s="275" t="str">
        <f>IF(OR(N20="",Q20=0),"",
IF(Q20&lt;Logo!$F$14,3,
IF(Q20&lt;Logo!$F$15,2,1)))</f>
        <v/>
      </c>
      <c r="S20" s="171" t="s">
        <v>328</v>
      </c>
      <c r="T20" s="173"/>
      <c r="U20" s="276"/>
      <c r="V20" s="174"/>
      <c r="W20" s="175"/>
      <c r="X20" s="175"/>
      <c r="Y20" s="277"/>
      <c r="Z20" s="278" t="str">
        <f t="shared" si="1"/>
        <v>drucken</v>
      </c>
      <c r="AA20" s="243"/>
    </row>
    <row r="21" spans="1:27" ht="12.75" customHeight="1" x14ac:dyDescent="0.4">
      <c r="A21" s="178">
        <f t="shared" si="0"/>
        <v>1</v>
      </c>
      <c r="B21" s="280">
        <f t="shared" si="3"/>
        <v>1</v>
      </c>
      <c r="C21" s="327"/>
      <c r="D21" s="331"/>
      <c r="E21" s="332"/>
      <c r="F21" s="279"/>
      <c r="G21" s="335"/>
      <c r="H21" s="335"/>
      <c r="I21" s="337"/>
      <c r="J21" s="339"/>
      <c r="K21" s="171" t="s">
        <v>409</v>
      </c>
      <c r="L21" s="172"/>
      <c r="M21" s="171" t="s">
        <v>152</v>
      </c>
      <c r="N21" s="172"/>
      <c r="O21" s="319"/>
      <c r="P21" s="319"/>
      <c r="Q21" s="274" t="str">
        <f>IF(N21="","",
IF(P21="",0,
IF(O21=P21,100%,
IF(ISERROR(P21/O21),0,
IF(ISERROR(O21/P21),0,
IF(O21&lt;&gt;0,
IF(AND(O21&gt;P21,Logo!$G$18=1),
P21/O21,
O21/P21
)))))))</f>
        <v/>
      </c>
      <c r="R21" s="275" t="str">
        <f>IF(OR(N21="",Q21=0),"",
IF(Q21&lt;Logo!$F$14,3,
IF(Q21&lt;Logo!$F$15,2,1)))</f>
        <v/>
      </c>
      <c r="S21" s="171" t="s">
        <v>329</v>
      </c>
      <c r="T21" s="173"/>
      <c r="U21" s="276"/>
      <c r="V21" s="174"/>
      <c r="W21" s="175"/>
      <c r="X21" s="175"/>
      <c r="Y21" s="277"/>
      <c r="Z21" s="278" t="str">
        <f t="shared" si="1"/>
        <v>drucken</v>
      </c>
      <c r="AA21" s="243"/>
    </row>
    <row r="22" spans="1:27" ht="14.25" x14ac:dyDescent="0.4">
      <c r="A22" s="178">
        <f>IF(B22=B6,B6,B6+1)</f>
        <v>2</v>
      </c>
      <c r="B22" s="271">
        <v>2</v>
      </c>
      <c r="C22" s="328" t="s">
        <v>225</v>
      </c>
      <c r="D22" s="340" t="s">
        <v>105</v>
      </c>
      <c r="E22" s="332"/>
      <c r="F22" s="272" t="str">
        <f t="shared" si="9"/>
        <v/>
      </c>
      <c r="G22" s="335"/>
      <c r="H22" s="335"/>
      <c r="I22" s="336" t="str">
        <f>IF(E22="","",
IF(H22="",0,
IF(G22=H22,100%,
IF(ISERROR(H22/G22),0,
IF(ISERROR(G22/H22),0,
IF(G22&lt;&gt;0,
IF(AND(G22&gt;H22,Logo!$G$18=1),
H22/G22,
G22/H22
)))))))</f>
        <v/>
      </c>
      <c r="J22" s="339" t="str">
        <f>IF(OR(E22="",I22=0),"",
IF(I22&lt;Logo!$F$14,3,
IF(I22&lt;Logo!$F$15,2,1)))</f>
        <v/>
      </c>
      <c r="K22" s="179" t="s">
        <v>410</v>
      </c>
      <c r="L22" s="180"/>
      <c r="M22" s="179" t="s">
        <v>153</v>
      </c>
      <c r="N22" s="172"/>
      <c r="O22" s="320"/>
      <c r="P22" s="320"/>
      <c r="Q22" s="274" t="str">
        <f>IF(N22="","",
IF(P22="",0,
IF(O22=P22,100%,
IF(ISERROR(P22/O22),0,
IF(ISERROR(O22/P22),0,
IF(O22&lt;&gt;0,
IF(AND(O22&gt;P22,Logo!$G$18=1),
P22/O22,
O22/P22
)))))))</f>
        <v/>
      </c>
      <c r="R22" s="275" t="str">
        <f>IF(OR(N22="",Q22=0),"",
IF(Q22&lt;Logo!$F$14,3,
IF(Q22&lt;Logo!$F$15,2,1)))</f>
        <v/>
      </c>
      <c r="S22" s="179" t="s">
        <v>330</v>
      </c>
      <c r="T22" s="181"/>
      <c r="U22" s="281"/>
      <c r="V22" s="182"/>
      <c r="W22" s="183"/>
      <c r="X22" s="183"/>
      <c r="Y22" s="282"/>
      <c r="Z22" s="278" t="str">
        <f>IF($C$22="","","drucken")</f>
        <v>drucken</v>
      </c>
      <c r="AA22" s="243"/>
    </row>
    <row r="23" spans="1:27" ht="13.15" x14ac:dyDescent="0.4">
      <c r="A23" s="178">
        <f t="shared" ref="A23:A37" si="10">$A$22</f>
        <v>2</v>
      </c>
      <c r="B23" s="283">
        <f>$B$22</f>
        <v>2</v>
      </c>
      <c r="C23" s="329"/>
      <c r="D23" s="340"/>
      <c r="E23" s="332"/>
      <c r="F23" s="284"/>
      <c r="G23" s="335"/>
      <c r="H23" s="335"/>
      <c r="I23" s="337"/>
      <c r="J23" s="339"/>
      <c r="K23" s="179" t="s">
        <v>411</v>
      </c>
      <c r="L23" s="180"/>
      <c r="M23" s="179" t="s">
        <v>154</v>
      </c>
      <c r="N23" s="172"/>
      <c r="O23" s="319"/>
      <c r="P23" s="319"/>
      <c r="Q23" s="274" t="str">
        <f>IF(N23="","",
IF(P23="",0,
IF(O23=P23,100%,
IF(ISERROR(P23/O23),0,
IF(ISERROR(O23/P23),0,
IF(O23&lt;&gt;0,
IF(AND(O23&gt;P23,Logo!$G$18=1),
P23/O23,
O23/P23
)))))))</f>
        <v/>
      </c>
      <c r="R23" s="275" t="str">
        <f>IF(OR(N23="",Q23=0),"",
IF(Q23&lt;Logo!$F$14,3,
IF(Q23&lt;Logo!$F$15,2,1)))</f>
        <v/>
      </c>
      <c r="S23" s="179" t="s">
        <v>331</v>
      </c>
      <c r="T23" s="181"/>
      <c r="U23" s="281"/>
      <c r="V23" s="182"/>
      <c r="W23" s="183"/>
      <c r="X23" s="183"/>
      <c r="Y23" s="282"/>
      <c r="Z23" s="278" t="str">
        <f t="shared" ref="Z23:Z28" si="11">IF($C$22="","","drucken")</f>
        <v>drucken</v>
      </c>
      <c r="AA23" s="243"/>
    </row>
    <row r="24" spans="1:27" ht="14.25" x14ac:dyDescent="0.4">
      <c r="A24" s="178">
        <f t="shared" si="10"/>
        <v>2</v>
      </c>
      <c r="B24" s="283">
        <f>$B$22</f>
        <v>2</v>
      </c>
      <c r="C24" s="329"/>
      <c r="D24" s="340" t="s">
        <v>106</v>
      </c>
      <c r="E24" s="332"/>
      <c r="F24" s="272" t="str">
        <f t="shared" si="9"/>
        <v/>
      </c>
      <c r="G24" s="335"/>
      <c r="H24" s="335"/>
      <c r="I24" s="336" t="str">
        <f>IF(E24="","",
IF(H24="",0,
IF(G24=H24,100%,
IF(ISERROR(H24/G24),0,
IF(ISERROR(G24/H24),0,
IF(G24&lt;&gt;0,
IF(AND(G24&gt;H24,Logo!$G$18=1),
H24/G24,
G24/H24
)))))))</f>
        <v/>
      </c>
      <c r="J24" s="339" t="str">
        <f>IF(OR(E24="",I24=0),"",
IF(I24&lt;Logo!$F$14,3,
IF(I24&lt;Logo!$F$15,2,1)))</f>
        <v/>
      </c>
      <c r="K24" s="179" t="s">
        <v>412</v>
      </c>
      <c r="L24" s="180"/>
      <c r="M24" s="179" t="s">
        <v>155</v>
      </c>
      <c r="N24" s="172"/>
      <c r="O24" s="319"/>
      <c r="P24" s="319"/>
      <c r="Q24" s="274" t="str">
        <f>IF(N24="","",
IF(P24="",0,
IF(O24=P24,100%,
IF(ISERROR(P24/O24),0,
IF(ISERROR(O24/P24),0,
IF(O24&lt;&gt;0,
IF(AND(O24&gt;P24,Logo!$G$18=1),
P24/O24,
O24/P24
)))))))</f>
        <v/>
      </c>
      <c r="R24" s="275" t="str">
        <f>IF(OR(N24="",Q24=0),"",
IF(Q24&lt;Logo!$F$14,3,
IF(Q24&lt;Logo!$F$15,2,1)))</f>
        <v/>
      </c>
      <c r="S24" s="179" t="s">
        <v>332</v>
      </c>
      <c r="T24" s="181"/>
      <c r="U24" s="281"/>
      <c r="V24" s="182"/>
      <c r="W24" s="183"/>
      <c r="X24" s="183"/>
      <c r="Y24" s="282"/>
      <c r="Z24" s="278" t="str">
        <f t="shared" si="11"/>
        <v>drucken</v>
      </c>
      <c r="AA24" s="243"/>
    </row>
    <row r="25" spans="1:27" ht="13.15" x14ac:dyDescent="0.4">
      <c r="A25" s="178">
        <f t="shared" si="10"/>
        <v>2</v>
      </c>
      <c r="B25" s="283">
        <f t="shared" ref="B25:B37" si="12">$B$22</f>
        <v>2</v>
      </c>
      <c r="C25" s="329"/>
      <c r="D25" s="340"/>
      <c r="E25" s="332"/>
      <c r="F25" s="284"/>
      <c r="G25" s="335"/>
      <c r="H25" s="335"/>
      <c r="I25" s="337"/>
      <c r="J25" s="339"/>
      <c r="K25" s="179" t="s">
        <v>413</v>
      </c>
      <c r="L25" s="180"/>
      <c r="M25" s="179" t="s">
        <v>156</v>
      </c>
      <c r="N25" s="172"/>
      <c r="O25" s="321"/>
      <c r="P25" s="321"/>
      <c r="Q25" s="274" t="str">
        <f>IF(N25="","",
IF(P25="",0,
IF(O25=P25,100%,
IF(ISERROR(P25/O25),0,
IF(ISERROR(O25/P25),0,
IF(O25&lt;&gt;0,
IF(AND(O25&gt;P25,Logo!$G$18=1),
P25/O25,
O25/P25
)))))))</f>
        <v/>
      </c>
      <c r="R25" s="275" t="str">
        <f>IF(OR(N25="",Q25=0),"",
IF(Q25&lt;Logo!$F$14,3,
IF(Q25&lt;Logo!$F$15,2,1)))</f>
        <v/>
      </c>
      <c r="S25" s="179" t="s">
        <v>333</v>
      </c>
      <c r="T25" s="181"/>
      <c r="U25" s="281"/>
      <c r="V25" s="182"/>
      <c r="W25" s="183"/>
      <c r="X25" s="183"/>
      <c r="Y25" s="282"/>
      <c r="Z25" s="278" t="str">
        <f t="shared" si="11"/>
        <v>drucken</v>
      </c>
      <c r="AA25" s="243"/>
    </row>
    <row r="26" spans="1:27" ht="14.25" x14ac:dyDescent="0.4">
      <c r="A26" s="178">
        <f t="shared" si="10"/>
        <v>2</v>
      </c>
      <c r="B26" s="283">
        <f t="shared" si="12"/>
        <v>2</v>
      </c>
      <c r="C26" s="329"/>
      <c r="D26" s="340" t="s">
        <v>107</v>
      </c>
      <c r="E26" s="332"/>
      <c r="F26" s="272" t="str">
        <f t="shared" si="9"/>
        <v/>
      </c>
      <c r="G26" s="335"/>
      <c r="H26" s="335"/>
      <c r="I26" s="336" t="str">
        <f>IF(E26="","",
IF(H26="",0,
IF(G26=H26,100%,
IF(ISERROR(H26/G26),0,
IF(ISERROR(G26/H26),0,
IF(G26&lt;&gt;0,
IF(AND(G26&gt;H26,Logo!$G$18=1),
H26/G26,
G26/H26
)))))))</f>
        <v/>
      </c>
      <c r="J26" s="339" t="str">
        <f>IF(OR(E26="",I26=0),"",
IF(I26&lt;Logo!$F$14,3,
IF(I26&lt;Logo!$F$15,2,1)))</f>
        <v/>
      </c>
      <c r="K26" s="179" t="s">
        <v>414</v>
      </c>
      <c r="L26" s="180"/>
      <c r="M26" s="179" t="s">
        <v>157</v>
      </c>
      <c r="N26" s="172"/>
      <c r="O26" s="321"/>
      <c r="P26" s="321"/>
      <c r="Q26" s="274" t="str">
        <f>IF(N26="","",
IF(P26="",0,
IF(O26=P26,100%,
IF(ISERROR(P26/O26),0,
IF(ISERROR(O26/P26),0,
IF(O26&lt;&gt;0,
IF(AND(O26&gt;P26,Logo!$G$18=1),
P26/O26,
O26/P26
)))))))</f>
        <v/>
      </c>
      <c r="R26" s="275" t="str">
        <f>IF(OR(N26="",Q26=0),"",
IF(Q26&lt;Logo!$F$14,3,
IF(Q26&lt;Logo!$F$15,2,1)))</f>
        <v/>
      </c>
      <c r="S26" s="179" t="s">
        <v>334</v>
      </c>
      <c r="T26" s="181"/>
      <c r="U26" s="281"/>
      <c r="V26" s="182"/>
      <c r="W26" s="183"/>
      <c r="X26" s="183"/>
      <c r="Y26" s="282"/>
      <c r="Z26" s="278" t="str">
        <f t="shared" si="11"/>
        <v>drucken</v>
      </c>
      <c r="AA26" s="243"/>
    </row>
    <row r="27" spans="1:27" ht="13.15" x14ac:dyDescent="0.4">
      <c r="A27" s="178">
        <f t="shared" si="10"/>
        <v>2</v>
      </c>
      <c r="B27" s="283">
        <f t="shared" si="12"/>
        <v>2</v>
      </c>
      <c r="C27" s="329"/>
      <c r="D27" s="340"/>
      <c r="E27" s="332"/>
      <c r="F27" s="284"/>
      <c r="G27" s="335"/>
      <c r="H27" s="335"/>
      <c r="I27" s="337"/>
      <c r="J27" s="339"/>
      <c r="K27" s="179" t="s">
        <v>415</v>
      </c>
      <c r="L27" s="180"/>
      <c r="M27" s="179" t="s">
        <v>158</v>
      </c>
      <c r="N27" s="172"/>
      <c r="O27" s="321"/>
      <c r="P27" s="321"/>
      <c r="Q27" s="274" t="str">
        <f>IF(N27="","",
IF(P27="",0,
IF(O27=P27,100%,
IF(ISERROR(P27/O27),0,
IF(ISERROR(O27/P27),0,
IF(O27&lt;&gt;0,
IF(AND(O27&gt;P27,Logo!$G$18=1),
P27/O27,
O27/P27
)))))))</f>
        <v/>
      </c>
      <c r="R27" s="275" t="str">
        <f>IF(OR(N27="",Q27=0),"",
IF(Q27&lt;Logo!$F$14,3,
IF(Q27&lt;Logo!$F$15,2,1)))</f>
        <v/>
      </c>
      <c r="S27" s="179" t="s">
        <v>335</v>
      </c>
      <c r="T27" s="181"/>
      <c r="U27" s="281"/>
      <c r="V27" s="182"/>
      <c r="W27" s="183"/>
      <c r="X27" s="183"/>
      <c r="Y27" s="282"/>
      <c r="Z27" s="278" t="str">
        <f t="shared" si="11"/>
        <v>drucken</v>
      </c>
      <c r="AA27" s="243"/>
    </row>
    <row r="28" spans="1:27" ht="14.25" x14ac:dyDescent="0.4">
      <c r="A28" s="178">
        <f t="shared" si="10"/>
        <v>2</v>
      </c>
      <c r="B28" s="283">
        <f t="shared" si="12"/>
        <v>2</v>
      </c>
      <c r="C28" s="329"/>
      <c r="D28" s="340" t="s">
        <v>108</v>
      </c>
      <c r="E28" s="332"/>
      <c r="F28" s="272" t="str">
        <f t="shared" si="9"/>
        <v/>
      </c>
      <c r="G28" s="335"/>
      <c r="H28" s="335"/>
      <c r="I28" s="336" t="str">
        <f>IF(E28="","",
IF(H28="",0,
IF(G28=H28,100%,
IF(ISERROR(H28/G28),0,
IF(ISERROR(G28/H28),0,
IF(G28&lt;&gt;0,
IF(AND(G28&gt;H28,Logo!$G$18=1),
H28/G28,
G28/H28
)))))))</f>
        <v/>
      </c>
      <c r="J28" s="339" t="str">
        <f>IF(OR(E28="",I28=0),"",
IF(I28&lt;Logo!$F$14,3,
IF(I28&lt;Logo!$F$15,2,1)))</f>
        <v/>
      </c>
      <c r="K28" s="179" t="s">
        <v>416</v>
      </c>
      <c r="L28" s="180"/>
      <c r="M28" s="179" t="s">
        <v>159</v>
      </c>
      <c r="N28" s="172"/>
      <c r="O28" s="320"/>
      <c r="P28" s="320"/>
      <c r="Q28" s="274" t="str">
        <f>IF(N28="","",
IF(P28="",0,
IF(O28=P28,100%,
IF(ISERROR(P28/O28),0,
IF(ISERROR(O28/P28),0,
IF(O28&lt;&gt;0,
IF(AND(O28&gt;P28,Logo!$G$18=1),
P28/O28,
O28/P28
)))))))</f>
        <v/>
      </c>
      <c r="R28" s="275" t="str">
        <f>IF(OR(N28="",Q28=0),"",
IF(Q28&lt;Logo!$F$14,3,
IF(Q28&lt;Logo!$F$15,2,1)))</f>
        <v/>
      </c>
      <c r="S28" s="179" t="s">
        <v>336</v>
      </c>
      <c r="T28" s="181"/>
      <c r="U28" s="281"/>
      <c r="V28" s="182"/>
      <c r="W28" s="183"/>
      <c r="X28" s="183"/>
      <c r="Y28" s="282"/>
      <c r="Z28" s="278" t="str">
        <f t="shared" si="11"/>
        <v>drucken</v>
      </c>
      <c r="AA28" s="243"/>
    </row>
    <row r="29" spans="1:27" ht="13.15" x14ac:dyDescent="0.4">
      <c r="A29" s="178">
        <f t="shared" si="10"/>
        <v>2</v>
      </c>
      <c r="B29" s="283">
        <f t="shared" si="12"/>
        <v>2</v>
      </c>
      <c r="C29" s="329"/>
      <c r="D29" s="340"/>
      <c r="E29" s="332"/>
      <c r="F29" s="284"/>
      <c r="G29" s="335"/>
      <c r="H29" s="335"/>
      <c r="I29" s="337"/>
      <c r="J29" s="339"/>
      <c r="K29" s="179" t="s">
        <v>417</v>
      </c>
      <c r="L29" s="180"/>
      <c r="M29" s="179" t="s">
        <v>160</v>
      </c>
      <c r="N29" s="172"/>
      <c r="O29" s="321"/>
      <c r="P29" s="321"/>
      <c r="Q29" s="274" t="str">
        <f>IF(N29="","",
IF(P29="",0,
IF(O29=P29,100%,
IF(ISERROR(P29/O29),0,
IF(ISERROR(O29/P29),0,
IF(O29&lt;&gt;0,
IF(AND(O29&gt;P29,Logo!$G$18=1),
P29/O29,
O29/P29
)))))))</f>
        <v/>
      </c>
      <c r="R29" s="275" t="str">
        <f>IF(OR(N29="",Q29=0),"",
IF(Q29&lt;Logo!$F$14,3,
IF(Q29&lt;Logo!$F$15,2,1)))</f>
        <v/>
      </c>
      <c r="S29" s="179" t="s">
        <v>337</v>
      </c>
      <c r="T29" s="181"/>
      <c r="U29" s="281"/>
      <c r="V29" s="182"/>
      <c r="W29" s="183"/>
      <c r="X29" s="183"/>
      <c r="Y29" s="282"/>
      <c r="Z29" s="278"/>
      <c r="AA29" s="243"/>
    </row>
    <row r="30" spans="1:27" ht="15" customHeight="1" x14ac:dyDescent="0.4">
      <c r="A30" s="178">
        <f t="shared" si="10"/>
        <v>2</v>
      </c>
      <c r="B30" s="283">
        <f t="shared" si="12"/>
        <v>2</v>
      </c>
      <c r="C30" s="329"/>
      <c r="D30" s="340" t="s">
        <v>109</v>
      </c>
      <c r="E30" s="332"/>
      <c r="F30" s="272" t="str">
        <f t="shared" si="9"/>
        <v/>
      </c>
      <c r="G30" s="335"/>
      <c r="H30" s="335"/>
      <c r="I30" s="336" t="str">
        <f>IF(E30="","",
IF(H30="",0,
IF(G30=H30,100%,
IF(ISERROR(H30/G30),0,
IF(ISERROR(G30/H30),0,
IF(G30&lt;&gt;0,
IF(AND(G30&gt;H30,Logo!$G$18=1),
H30/G30,
G30/H30
)))))))</f>
        <v/>
      </c>
      <c r="J30" s="339" t="str">
        <f>IF(OR(E30="",I30=0),"",
IF(I30&lt;Logo!$F$14,3,
IF(I30&lt;Logo!$F$15,2,1)))</f>
        <v/>
      </c>
      <c r="K30" s="179" t="s">
        <v>418</v>
      </c>
      <c r="L30" s="180"/>
      <c r="M30" s="179" t="s">
        <v>161</v>
      </c>
      <c r="N30" s="172"/>
      <c r="O30" s="321"/>
      <c r="P30" s="321"/>
      <c r="Q30" s="274" t="str">
        <f>IF(N30="","",
IF(P30="",0,
IF(O30=P30,100%,
IF(ISERROR(P30/O30),0,
IF(ISERROR(O30/P30),0,
IF(O30&lt;&gt;0,
IF(AND(O30&gt;P30,Logo!$G$18=1),
P30/O30,
O30/P30
)))))))</f>
        <v/>
      </c>
      <c r="R30" s="275" t="str">
        <f>IF(OR(N30="",Q30=0),"",
IF(Q30&lt;Logo!$F$14,3,
IF(Q30&lt;Logo!$F$15,2,1)))</f>
        <v/>
      </c>
      <c r="S30" s="179" t="s">
        <v>338</v>
      </c>
      <c r="T30" s="181"/>
      <c r="U30" s="281"/>
      <c r="V30" s="182"/>
      <c r="W30" s="183"/>
      <c r="X30" s="183"/>
      <c r="Y30" s="282"/>
      <c r="Z30" s="278"/>
      <c r="AA30" s="243"/>
    </row>
    <row r="31" spans="1:27" ht="12.75" customHeight="1" x14ac:dyDescent="0.4">
      <c r="A31" s="178">
        <f t="shared" si="10"/>
        <v>2</v>
      </c>
      <c r="B31" s="283">
        <f t="shared" si="12"/>
        <v>2</v>
      </c>
      <c r="C31" s="329"/>
      <c r="D31" s="340"/>
      <c r="E31" s="332"/>
      <c r="F31" s="284"/>
      <c r="G31" s="335"/>
      <c r="H31" s="335"/>
      <c r="I31" s="337"/>
      <c r="J31" s="339"/>
      <c r="K31" s="179" t="s">
        <v>419</v>
      </c>
      <c r="L31" s="180"/>
      <c r="M31" s="179" t="s">
        <v>162</v>
      </c>
      <c r="N31" s="172"/>
      <c r="O31" s="321"/>
      <c r="P31" s="321"/>
      <c r="Q31" s="274" t="str">
        <f>IF(N31="","",
IF(P31="",0,
IF(O31=P31,100%,
IF(ISERROR(P31/O31),0,
IF(ISERROR(O31/P31),0,
IF(O31&lt;&gt;0,
IF(AND(O31&gt;P31,Logo!$G$18=1),
P31/O31,
O31/P31
)))))))</f>
        <v/>
      </c>
      <c r="R31" s="275" t="str">
        <f>IF(OR(N31="",Q31=0),"",
IF(Q31&lt;Logo!$F$14,3,
IF(Q31&lt;Logo!$F$15,2,1)))</f>
        <v/>
      </c>
      <c r="S31" s="179" t="s">
        <v>339</v>
      </c>
      <c r="T31" s="181"/>
      <c r="U31" s="281"/>
      <c r="V31" s="182"/>
      <c r="W31" s="183"/>
      <c r="X31" s="183"/>
      <c r="Y31" s="282"/>
      <c r="Z31" s="278"/>
      <c r="AA31" s="243"/>
    </row>
    <row r="32" spans="1:27" ht="15" customHeight="1" x14ac:dyDescent="0.4">
      <c r="A32" s="178">
        <f t="shared" si="10"/>
        <v>2</v>
      </c>
      <c r="B32" s="283">
        <f t="shared" si="12"/>
        <v>2</v>
      </c>
      <c r="C32" s="329"/>
      <c r="D32" s="340" t="s">
        <v>110</v>
      </c>
      <c r="E32" s="332"/>
      <c r="F32" s="272" t="str">
        <f t="shared" si="9"/>
        <v/>
      </c>
      <c r="G32" s="335"/>
      <c r="H32" s="335"/>
      <c r="I32" s="336" t="str">
        <f>IF(E32="","",
IF(H32="",0,
IF(G32=H32,100%,
IF(ISERROR(H32/G32),0,
IF(ISERROR(G32/H32),0,
IF(G32&lt;&gt;0,
IF(AND(G32&gt;H32,Logo!$G$18=1),
H32/G32,
G32/H32
)))))))</f>
        <v/>
      </c>
      <c r="J32" s="339" t="str">
        <f>IF(OR(E32="",I32=0),"",
IF(I32&lt;Logo!$F$14,3,
IF(I32&lt;Logo!$F$15,2,1)))</f>
        <v/>
      </c>
      <c r="K32" s="179" t="s">
        <v>420</v>
      </c>
      <c r="L32" s="180"/>
      <c r="M32" s="179" t="s">
        <v>163</v>
      </c>
      <c r="N32" s="172"/>
      <c r="O32" s="321"/>
      <c r="P32" s="321"/>
      <c r="Q32" s="274" t="str">
        <f>IF(N32="","",
IF(P32="",0,
IF(O32=P32,100%,
IF(ISERROR(P32/O32),0,
IF(ISERROR(O32/P32),0,
IF(O32&lt;&gt;0,
IF(AND(O32&gt;P32,Logo!$G$18=1),
P32/O32,
O32/P32
)))))))</f>
        <v/>
      </c>
      <c r="R32" s="275" t="str">
        <f>IF(OR(N32="",Q32=0),"",
IF(Q32&lt;Logo!$F$14,3,
IF(Q32&lt;Logo!$F$15,2,1)))</f>
        <v/>
      </c>
      <c r="S32" s="179" t="s">
        <v>340</v>
      </c>
      <c r="T32" s="181"/>
      <c r="U32" s="281"/>
      <c r="V32" s="182"/>
      <c r="W32" s="183"/>
      <c r="X32" s="183"/>
      <c r="Y32" s="282"/>
      <c r="Z32" s="278"/>
      <c r="AA32" s="243"/>
    </row>
    <row r="33" spans="1:27" ht="12.75" customHeight="1" x14ac:dyDescent="0.4">
      <c r="A33" s="178">
        <f t="shared" si="10"/>
        <v>2</v>
      </c>
      <c r="B33" s="283">
        <f t="shared" si="12"/>
        <v>2</v>
      </c>
      <c r="C33" s="329"/>
      <c r="D33" s="340"/>
      <c r="E33" s="332"/>
      <c r="F33" s="284"/>
      <c r="G33" s="335"/>
      <c r="H33" s="335"/>
      <c r="I33" s="337"/>
      <c r="J33" s="339"/>
      <c r="K33" s="179" t="s">
        <v>421</v>
      </c>
      <c r="L33" s="180"/>
      <c r="M33" s="179" t="s">
        <v>164</v>
      </c>
      <c r="N33" s="172"/>
      <c r="O33" s="321"/>
      <c r="P33" s="321"/>
      <c r="Q33" s="274" t="str">
        <f>IF(N33="","",
IF(P33="",0,
IF(O33=P33,100%,
IF(ISERROR(P33/O33),0,
IF(ISERROR(O33/P33),0,
IF(O33&lt;&gt;0,
IF(AND(O33&gt;P33,Logo!$G$18=1),
P33/O33,
O33/P33
)))))))</f>
        <v/>
      </c>
      <c r="R33" s="275" t="str">
        <f>IF(OR(N33="",Q33=0),"",
IF(Q33&lt;Logo!$F$14,3,
IF(Q33&lt;Logo!$F$15,2,1)))</f>
        <v/>
      </c>
      <c r="S33" s="179" t="s">
        <v>341</v>
      </c>
      <c r="T33" s="181"/>
      <c r="U33" s="281"/>
      <c r="V33" s="182"/>
      <c r="W33" s="183"/>
      <c r="X33" s="183"/>
      <c r="Y33" s="282"/>
      <c r="Z33" s="278"/>
      <c r="AA33" s="243"/>
    </row>
    <row r="34" spans="1:27" ht="15" customHeight="1" x14ac:dyDescent="0.4">
      <c r="A34" s="178">
        <f t="shared" si="10"/>
        <v>2</v>
      </c>
      <c r="B34" s="283">
        <f t="shared" si="12"/>
        <v>2</v>
      </c>
      <c r="C34" s="329"/>
      <c r="D34" s="340" t="s">
        <v>111</v>
      </c>
      <c r="E34" s="332"/>
      <c r="F34" s="272" t="str">
        <f t="shared" si="9"/>
        <v/>
      </c>
      <c r="G34" s="335"/>
      <c r="H34" s="335"/>
      <c r="I34" s="336" t="str">
        <f>IF(E34="","",
IF(H34="",0,
IF(G34=H34,100%,
IF(ISERROR(H34/G34),0,
IF(ISERROR(G34/H34),0,
IF(G34&lt;&gt;0,
IF(AND(G34&gt;H34,Logo!$G$18=1),
H34/G34,
G34/H34
)))))))</f>
        <v/>
      </c>
      <c r="J34" s="339" t="str">
        <f>IF(OR(E34="",I34=0),"",
IF(I34&lt;Logo!$F$14,3,
IF(I34&lt;Logo!$F$15,2,1)))</f>
        <v/>
      </c>
      <c r="K34" s="179" t="s">
        <v>422</v>
      </c>
      <c r="L34" s="180"/>
      <c r="M34" s="179" t="s">
        <v>165</v>
      </c>
      <c r="N34" s="172"/>
      <c r="O34" s="320"/>
      <c r="P34" s="320"/>
      <c r="Q34" s="274" t="str">
        <f>IF(N34="","",
IF(P34="",0,
IF(O34=P34,100%,
IF(ISERROR(P34/O34),0,
IF(ISERROR(O34/P34),0,
IF(O34&lt;&gt;0,
IF(AND(O34&gt;P34,Logo!$G$18=1),
P34/O34,
O34/P34
)))))))</f>
        <v/>
      </c>
      <c r="R34" s="275" t="str">
        <f>IF(OR(N34="",Q34=0),"",
IF(Q34&lt;Logo!$F$14,3,
IF(Q34&lt;Logo!$F$15,2,1)))</f>
        <v/>
      </c>
      <c r="S34" s="179" t="s">
        <v>342</v>
      </c>
      <c r="T34" s="181"/>
      <c r="U34" s="281"/>
      <c r="V34" s="182"/>
      <c r="W34" s="183"/>
      <c r="X34" s="183"/>
      <c r="Y34" s="282"/>
      <c r="Z34" s="278"/>
      <c r="AA34" s="243"/>
    </row>
    <row r="35" spans="1:27" ht="12.75" customHeight="1" x14ac:dyDescent="0.4">
      <c r="A35" s="178">
        <f t="shared" si="10"/>
        <v>2</v>
      </c>
      <c r="B35" s="283">
        <f t="shared" si="12"/>
        <v>2</v>
      </c>
      <c r="C35" s="329"/>
      <c r="D35" s="340"/>
      <c r="E35" s="332"/>
      <c r="F35" s="284"/>
      <c r="G35" s="335"/>
      <c r="H35" s="335"/>
      <c r="I35" s="337"/>
      <c r="J35" s="339"/>
      <c r="K35" s="179" t="s">
        <v>423</v>
      </c>
      <c r="L35" s="180"/>
      <c r="M35" s="179" t="s">
        <v>166</v>
      </c>
      <c r="N35" s="172"/>
      <c r="O35" s="321"/>
      <c r="P35" s="321"/>
      <c r="Q35" s="274" t="str">
        <f>IF(N35="","",
IF(P35="",0,
IF(O35=P35,100%,
IF(ISERROR(P35/O35),0,
IF(ISERROR(O35/P35),0,
IF(O35&lt;&gt;0,
IF(AND(O35&gt;P35,Logo!$G$18=1),
P35/O35,
O35/P35
)))))))</f>
        <v/>
      </c>
      <c r="R35" s="275" t="str">
        <f>IF(OR(N35="",Q35=0),"",
IF(Q35&lt;Logo!$F$14,3,
IF(Q35&lt;Logo!$F$15,2,1)))</f>
        <v/>
      </c>
      <c r="S35" s="179" t="s">
        <v>343</v>
      </c>
      <c r="T35" s="181"/>
      <c r="U35" s="281"/>
      <c r="V35" s="182"/>
      <c r="W35" s="183"/>
      <c r="X35" s="183"/>
      <c r="Y35" s="282"/>
      <c r="Z35" s="278"/>
      <c r="AA35" s="243"/>
    </row>
    <row r="36" spans="1:27" ht="15" customHeight="1" x14ac:dyDescent="0.4">
      <c r="A36" s="178">
        <f t="shared" si="10"/>
        <v>2</v>
      </c>
      <c r="B36" s="283">
        <f t="shared" si="12"/>
        <v>2</v>
      </c>
      <c r="C36" s="329"/>
      <c r="D36" s="340" t="s">
        <v>112</v>
      </c>
      <c r="E36" s="332"/>
      <c r="F36" s="272" t="str">
        <f t="shared" si="9"/>
        <v/>
      </c>
      <c r="G36" s="335"/>
      <c r="H36" s="335"/>
      <c r="I36" s="336" t="str">
        <f>IF(E36="","",
IF(H36="",0,
IF(G36=H36,100%,
IF(ISERROR(H36/G36),0,
IF(ISERROR(G36/H36),0,
IF(G36&lt;&gt;0,
IF(AND(G36&gt;H36,Logo!$G$18=1),
H36/G36,
G36/H36
)))))))</f>
        <v/>
      </c>
      <c r="J36" s="339" t="str">
        <f>IF(OR(E36="",I36=0),"",
IF(I36&lt;Logo!$F$14,3,
IF(I36&lt;Logo!$F$15,2,1)))</f>
        <v/>
      </c>
      <c r="K36" s="179" t="s">
        <v>424</v>
      </c>
      <c r="L36" s="180"/>
      <c r="M36" s="179" t="s">
        <v>167</v>
      </c>
      <c r="N36" s="172"/>
      <c r="O36" s="321"/>
      <c r="P36" s="321"/>
      <c r="Q36" s="274" t="str">
        <f>IF(N36="","",
IF(P36="",0,
IF(O36=P36,100%,
IF(ISERROR(P36/O36),0,
IF(ISERROR(O36/P36),0,
IF(O36&lt;&gt;0,
IF(AND(O36&gt;P36,Logo!$G$18=1),
P36/O36,
O36/P36
)))))))</f>
        <v/>
      </c>
      <c r="R36" s="275" t="str">
        <f>IF(OR(N36="",Q36=0),"",
IF(Q36&lt;Logo!$F$14,3,
IF(Q36&lt;Logo!$F$15,2,1)))</f>
        <v/>
      </c>
      <c r="S36" s="179" t="s">
        <v>344</v>
      </c>
      <c r="T36" s="181"/>
      <c r="U36" s="281"/>
      <c r="V36" s="182"/>
      <c r="W36" s="183"/>
      <c r="X36" s="183"/>
      <c r="Y36" s="282"/>
      <c r="Z36" s="278"/>
      <c r="AA36" s="243"/>
    </row>
    <row r="37" spans="1:27" ht="12.75" customHeight="1" x14ac:dyDescent="0.4">
      <c r="A37" s="178">
        <f t="shared" si="10"/>
        <v>2</v>
      </c>
      <c r="B37" s="283">
        <f t="shared" si="12"/>
        <v>2</v>
      </c>
      <c r="C37" s="330"/>
      <c r="D37" s="340"/>
      <c r="E37" s="332"/>
      <c r="F37" s="284"/>
      <c r="G37" s="335"/>
      <c r="H37" s="335"/>
      <c r="I37" s="337"/>
      <c r="J37" s="339"/>
      <c r="K37" s="179" t="s">
        <v>425</v>
      </c>
      <c r="L37" s="180"/>
      <c r="M37" s="179" t="s">
        <v>168</v>
      </c>
      <c r="N37" s="172"/>
      <c r="O37" s="321"/>
      <c r="P37" s="321"/>
      <c r="Q37" s="274" t="str">
        <f>IF(N37="","",
IF(P37="",0,
IF(O37=P37,100%,
IF(ISERROR(P37/O37),0,
IF(ISERROR(O37/P37),0,
IF(O37&lt;&gt;0,
IF(AND(O37&gt;P37,Logo!$G$18=1),
P37/O37,
O37/P37
)))))))</f>
        <v/>
      </c>
      <c r="R37" s="275" t="str">
        <f>IF(OR(N37="",Q37=0),"",
IF(Q37&lt;Logo!$F$14,3,
IF(Q37&lt;Logo!$F$15,2,1)))</f>
        <v/>
      </c>
      <c r="S37" s="179" t="s">
        <v>345</v>
      </c>
      <c r="T37" s="181"/>
      <c r="U37" s="281"/>
      <c r="V37" s="182"/>
      <c r="W37" s="183"/>
      <c r="X37" s="183"/>
      <c r="Y37" s="282"/>
      <c r="Z37" s="278"/>
      <c r="AA37" s="243"/>
    </row>
    <row r="38" spans="1:27" ht="14.25" x14ac:dyDescent="0.4">
      <c r="A38" s="178">
        <f>IF(B38=B22,B22,B22+1)</f>
        <v>3</v>
      </c>
      <c r="B38" s="271">
        <v>3</v>
      </c>
      <c r="C38" s="325" t="s">
        <v>226</v>
      </c>
      <c r="D38" s="331" t="s">
        <v>113</v>
      </c>
      <c r="E38" s="332"/>
      <c r="F38" s="272" t="str">
        <f t="shared" si="9"/>
        <v/>
      </c>
      <c r="G38" s="333"/>
      <c r="H38" s="335"/>
      <c r="I38" s="336" t="str">
        <f>IF(E38="","",
IF(H38="",0,
IF(G38=H38,100%,
IF(ISERROR(H38/G38),0,
IF(ISERROR(G38/H38),0,
IF(G38&lt;&gt;0,
IF(AND(G38&gt;H38,Logo!$G$18=1),
H38/G38,
G38/H38
)))))))</f>
        <v/>
      </c>
      <c r="J38" s="339" t="str">
        <f>IF(OR(E38="",I38=0),"",
IF(I38&lt;Logo!$F$14,3,
IF(I38&lt;Logo!$F$15,2,1)))</f>
        <v/>
      </c>
      <c r="K38" s="184" t="s">
        <v>426</v>
      </c>
      <c r="L38" s="172"/>
      <c r="M38" s="184" t="s">
        <v>169</v>
      </c>
      <c r="N38" s="172"/>
      <c r="O38" s="320"/>
      <c r="P38" s="320"/>
      <c r="Q38" s="274" t="str">
        <f>IF(N38="","",
IF(P38="",0,
IF(O38=P38,100%,
IF(ISERROR(P38/O38),0,
IF(ISERROR(O38/P38),0,
IF(O38&lt;&gt;0,
IF(AND(O38&gt;P38,Logo!$G$18=1),
P38/O38,
O38/P38
)))))))</f>
        <v/>
      </c>
      <c r="R38" s="275" t="str">
        <f>IF(OR(N38="",Q38=0),"",
IF(Q38&lt;Logo!$F$14,3,
IF(Q38&lt;Logo!$F$15,2,1)))</f>
        <v/>
      </c>
      <c r="S38" s="184" t="s">
        <v>346</v>
      </c>
      <c r="T38" s="173"/>
      <c r="U38" s="276"/>
      <c r="V38" s="174"/>
      <c r="W38" s="175"/>
      <c r="X38" s="175"/>
      <c r="Y38" s="277"/>
      <c r="Z38" s="278" t="str">
        <f>IF($C$38="","","drucken")</f>
        <v>drucken</v>
      </c>
      <c r="AA38" s="243"/>
    </row>
    <row r="39" spans="1:27" ht="13.15" x14ac:dyDescent="0.4">
      <c r="A39" s="178">
        <f t="shared" ref="A39:A53" si="13">$A$38</f>
        <v>3</v>
      </c>
      <c r="B39" s="283">
        <f>$B$38</f>
        <v>3</v>
      </c>
      <c r="C39" s="326"/>
      <c r="D39" s="331"/>
      <c r="E39" s="332"/>
      <c r="F39" s="279"/>
      <c r="G39" s="334"/>
      <c r="H39" s="335"/>
      <c r="I39" s="337"/>
      <c r="J39" s="339"/>
      <c r="K39" s="184" t="s">
        <v>427</v>
      </c>
      <c r="L39" s="172"/>
      <c r="M39" s="184" t="s">
        <v>170</v>
      </c>
      <c r="N39" s="172"/>
      <c r="O39" s="319"/>
      <c r="P39" s="319"/>
      <c r="Q39" s="274" t="str">
        <f>IF(N39="","",
IF(P39="",0,
IF(O39=P39,100%,
IF(ISERROR(P39/O39),0,
IF(ISERROR(O39/P39),0,
IF(O39&lt;&gt;0,
IF(AND(O39&gt;P39,Logo!$G$18=1),
P39/O39,
O39/P39
)))))))</f>
        <v/>
      </c>
      <c r="R39" s="275" t="str">
        <f>IF(OR(N39="",Q39=0),"",
IF(Q39&lt;Logo!$F$14,3,
IF(Q39&lt;Logo!$F$15,2,1)))</f>
        <v/>
      </c>
      <c r="S39" s="184" t="s">
        <v>347</v>
      </c>
      <c r="T39" s="173"/>
      <c r="U39" s="276"/>
      <c r="V39" s="174"/>
      <c r="W39" s="175"/>
      <c r="X39" s="175"/>
      <c r="Y39" s="277"/>
      <c r="Z39" s="278" t="str">
        <f t="shared" ref="Z39:Z53" si="14">IF($C$38="","","drucken")</f>
        <v>drucken</v>
      </c>
      <c r="AA39" s="243"/>
    </row>
    <row r="40" spans="1:27" ht="14.25" x14ac:dyDescent="0.4">
      <c r="A40" s="178">
        <f t="shared" si="13"/>
        <v>3</v>
      </c>
      <c r="B40" s="283">
        <f>$B$38</f>
        <v>3</v>
      </c>
      <c r="C40" s="326"/>
      <c r="D40" s="331" t="s">
        <v>114</v>
      </c>
      <c r="E40" s="332"/>
      <c r="F40" s="272" t="str">
        <f t="shared" si="9"/>
        <v/>
      </c>
      <c r="G40" s="335"/>
      <c r="H40" s="335"/>
      <c r="I40" s="336" t="str">
        <f>IF(E40="","",
IF(H40="",0,
IF(G40=H40,100%,
IF(ISERROR(H40/G40),0,
IF(ISERROR(G40/H40),0,
IF(G40&lt;&gt;0,
IF(AND(G40&gt;H40,Logo!$G$18=1),
H40/G40,
G40/H40
)))))))</f>
        <v/>
      </c>
      <c r="J40" s="339" t="str">
        <f>IF(OR(E40="",I40=0),"",
IF(I40&lt;Logo!$F$14,3,
IF(I40&lt;Logo!$F$15,2,1)))</f>
        <v/>
      </c>
      <c r="K40" s="184" t="s">
        <v>428</v>
      </c>
      <c r="L40" s="172"/>
      <c r="M40" s="184" t="s">
        <v>171</v>
      </c>
      <c r="N40" s="172"/>
      <c r="O40" s="319"/>
      <c r="P40" s="319"/>
      <c r="Q40" s="274" t="str">
        <f>IF(N40="","",
IF(P40="",0,
IF(O40=P40,100%,
IF(ISERROR(P40/O40),0,
IF(ISERROR(O40/P40),0,
IF(O40&lt;&gt;0,
IF(AND(O40&gt;P40,Logo!$G$18=1),
P40/O40,
O40/P40
)))))))</f>
        <v/>
      </c>
      <c r="R40" s="275" t="str">
        <f>IF(OR(N40="",Q40=0),"",
IF(Q40&lt;Logo!$F$14,3,
IF(Q40&lt;Logo!$F$15,2,1)))</f>
        <v/>
      </c>
      <c r="S40" s="184" t="s">
        <v>348</v>
      </c>
      <c r="T40" s="173"/>
      <c r="U40" s="276"/>
      <c r="V40" s="174"/>
      <c r="W40" s="175"/>
      <c r="X40" s="175"/>
      <c r="Y40" s="277"/>
      <c r="Z40" s="278" t="str">
        <f t="shared" si="14"/>
        <v>drucken</v>
      </c>
      <c r="AA40" s="243"/>
    </row>
    <row r="41" spans="1:27" ht="13.15" x14ac:dyDescent="0.4">
      <c r="A41" s="178">
        <f t="shared" si="13"/>
        <v>3</v>
      </c>
      <c r="B41" s="283">
        <f t="shared" ref="B41:B53" si="15">$B$38</f>
        <v>3</v>
      </c>
      <c r="C41" s="326"/>
      <c r="D41" s="331"/>
      <c r="E41" s="332"/>
      <c r="F41" s="279"/>
      <c r="G41" s="335"/>
      <c r="H41" s="335"/>
      <c r="I41" s="337"/>
      <c r="J41" s="339"/>
      <c r="K41" s="184" t="s">
        <v>429</v>
      </c>
      <c r="L41" s="172"/>
      <c r="M41" s="184" t="s">
        <v>172</v>
      </c>
      <c r="N41" s="172"/>
      <c r="O41" s="319"/>
      <c r="P41" s="319"/>
      <c r="Q41" s="274" t="str">
        <f>IF(N41="","",
IF(P41="",0,
IF(O41=P41,100%,
IF(ISERROR(P41/O41),0,
IF(ISERROR(O41/P41),0,
IF(O41&lt;&gt;0,
IF(AND(O41&gt;P41,Logo!$G$18=1),
P41/O41,
O41/P41
)))))))</f>
        <v/>
      </c>
      <c r="R41" s="275" t="str">
        <f>IF(OR(N41="",Q41=0),"",
IF(Q41&lt;Logo!$F$14,3,
IF(Q41&lt;Logo!$F$15,2,1)))</f>
        <v/>
      </c>
      <c r="S41" s="184" t="s">
        <v>349</v>
      </c>
      <c r="T41" s="173"/>
      <c r="U41" s="276"/>
      <c r="V41" s="174"/>
      <c r="W41" s="175"/>
      <c r="X41" s="175"/>
      <c r="Y41" s="277"/>
      <c r="Z41" s="278" t="str">
        <f t="shared" si="14"/>
        <v>drucken</v>
      </c>
      <c r="AA41" s="243"/>
    </row>
    <row r="42" spans="1:27" ht="14.25" x14ac:dyDescent="0.4">
      <c r="A42" s="178">
        <f t="shared" si="13"/>
        <v>3</v>
      </c>
      <c r="B42" s="283">
        <f t="shared" si="15"/>
        <v>3</v>
      </c>
      <c r="C42" s="326"/>
      <c r="D42" s="331" t="s">
        <v>115</v>
      </c>
      <c r="E42" s="332"/>
      <c r="F42" s="272" t="str">
        <f t="shared" si="9"/>
        <v/>
      </c>
      <c r="G42" s="335"/>
      <c r="H42" s="335"/>
      <c r="I42" s="336" t="str">
        <f>IF(E42="","",
IF(H42="",0,
IF(G42=H42,100%,
IF(ISERROR(H42/G42),0,
IF(ISERROR(G42/H42),0,
IF(G42&lt;&gt;0,
IF(AND(G42&gt;H42,Logo!$G$18=1),
H42/G42,
G42/H42
)))))))</f>
        <v/>
      </c>
      <c r="J42" s="339" t="str">
        <f>IF(OR(E42="",I42=0),"",
IF(I42&lt;Logo!$F$14,3,
IF(I42&lt;Logo!$F$15,2,1)))</f>
        <v/>
      </c>
      <c r="K42" s="184" t="s">
        <v>430</v>
      </c>
      <c r="L42" s="172"/>
      <c r="M42" s="184" t="s">
        <v>173</v>
      </c>
      <c r="N42" s="172"/>
      <c r="O42" s="319"/>
      <c r="P42" s="319"/>
      <c r="Q42" s="274" t="str">
        <f>IF(N42="","",
IF(P42="",0,
IF(O42=P42,100%,
IF(ISERROR(P42/O42),0,
IF(ISERROR(O42/P42),0,
IF(O42&lt;&gt;0,
IF(AND(O42&gt;P42,Logo!$G$18=1),
P42/O42,
O42/P42
)))))))</f>
        <v/>
      </c>
      <c r="R42" s="275" t="str">
        <f>IF(OR(N42="",Q42=0),"",
IF(Q42&lt;Logo!$F$14,3,
IF(Q42&lt;Logo!$F$15,2,1)))</f>
        <v/>
      </c>
      <c r="S42" s="184" t="s">
        <v>350</v>
      </c>
      <c r="T42" s="173"/>
      <c r="U42" s="276"/>
      <c r="V42" s="174"/>
      <c r="W42" s="175"/>
      <c r="X42" s="175"/>
      <c r="Y42" s="277"/>
      <c r="Z42" s="278" t="str">
        <f t="shared" si="14"/>
        <v>drucken</v>
      </c>
      <c r="AA42" s="243"/>
    </row>
    <row r="43" spans="1:27" ht="13.15" x14ac:dyDescent="0.4">
      <c r="A43" s="178">
        <f t="shared" si="13"/>
        <v>3</v>
      </c>
      <c r="B43" s="283">
        <f t="shared" si="15"/>
        <v>3</v>
      </c>
      <c r="C43" s="326"/>
      <c r="D43" s="331"/>
      <c r="E43" s="332"/>
      <c r="F43" s="279"/>
      <c r="G43" s="335"/>
      <c r="H43" s="335"/>
      <c r="I43" s="337"/>
      <c r="J43" s="339"/>
      <c r="K43" s="184" t="s">
        <v>431</v>
      </c>
      <c r="L43" s="172"/>
      <c r="M43" s="184" t="s">
        <v>174</v>
      </c>
      <c r="N43" s="172"/>
      <c r="O43" s="319"/>
      <c r="P43" s="319"/>
      <c r="Q43" s="274" t="str">
        <f>IF(N43="","",
IF(P43="",0,
IF(O43=P43,100%,
IF(ISERROR(P43/O43),0,
IF(ISERROR(O43/P43),0,
IF(O43&lt;&gt;0,
IF(AND(O43&gt;P43,Logo!$G$18=1),
P43/O43,
O43/P43
)))))))</f>
        <v/>
      </c>
      <c r="R43" s="275" t="str">
        <f>IF(OR(N43="",Q43=0),"",
IF(Q43&lt;Logo!$F$14,3,
IF(Q43&lt;Logo!$F$15,2,1)))</f>
        <v/>
      </c>
      <c r="S43" s="184" t="s">
        <v>351</v>
      </c>
      <c r="T43" s="173"/>
      <c r="U43" s="276"/>
      <c r="V43" s="174"/>
      <c r="W43" s="175"/>
      <c r="X43" s="175"/>
      <c r="Y43" s="277"/>
      <c r="Z43" s="278" t="str">
        <f t="shared" si="14"/>
        <v>drucken</v>
      </c>
      <c r="AA43" s="243"/>
    </row>
    <row r="44" spans="1:27" ht="14.25" x14ac:dyDescent="0.4">
      <c r="A44" s="178">
        <f t="shared" si="13"/>
        <v>3</v>
      </c>
      <c r="B44" s="283">
        <f t="shared" si="15"/>
        <v>3</v>
      </c>
      <c r="C44" s="326"/>
      <c r="D44" s="331" t="s">
        <v>116</v>
      </c>
      <c r="E44" s="332"/>
      <c r="F44" s="272" t="str">
        <f t="shared" si="9"/>
        <v/>
      </c>
      <c r="G44" s="333"/>
      <c r="H44" s="335"/>
      <c r="I44" s="336" t="str">
        <f>IF(E44="","",
IF(H44="",0,
IF(G44=H44,100%,
IF(ISERROR(H44/G44),0,
IF(ISERROR(G44/H44),0,
IF(G44&lt;&gt;0,
IF(AND(G44&gt;H44,Logo!$G$18=1),
H44/G44,
G44/H44
)))))))</f>
        <v/>
      </c>
      <c r="J44" s="339" t="str">
        <f>IF(OR(E44="",I44=0),"",
IF(I44&lt;Logo!$F$14,3,
IF(I44&lt;Logo!$F$15,2,1)))</f>
        <v/>
      </c>
      <c r="K44" s="184" t="s">
        <v>432</v>
      </c>
      <c r="L44" s="172"/>
      <c r="M44" s="184" t="s">
        <v>175</v>
      </c>
      <c r="N44" s="172"/>
      <c r="O44" s="319"/>
      <c r="P44" s="319"/>
      <c r="Q44" s="274" t="str">
        <f>IF(N44="","",
IF(P44="",0,
IF(O44=P44,100%,
IF(ISERROR(P44/O44),0,
IF(ISERROR(O44/P44),0,
IF(O44&lt;&gt;0,
IF(AND(O44&gt;P44,Logo!$G$18=1),
P44/O44,
O44/P44
)))))))</f>
        <v/>
      </c>
      <c r="R44" s="275" t="str">
        <f>IF(OR(N44="",Q44=0),"",
IF(Q44&lt;Logo!$F$14,3,
IF(Q44&lt;Logo!$F$15,2,1)))</f>
        <v/>
      </c>
      <c r="S44" s="184" t="s">
        <v>352</v>
      </c>
      <c r="T44" s="173"/>
      <c r="U44" s="276"/>
      <c r="V44" s="174"/>
      <c r="W44" s="175"/>
      <c r="X44" s="175"/>
      <c r="Y44" s="277"/>
      <c r="Z44" s="278" t="str">
        <f t="shared" si="14"/>
        <v>drucken</v>
      </c>
      <c r="AA44" s="243"/>
    </row>
    <row r="45" spans="1:27" ht="13.15" x14ac:dyDescent="0.4">
      <c r="A45" s="178">
        <f t="shared" si="13"/>
        <v>3</v>
      </c>
      <c r="B45" s="283">
        <f t="shared" si="15"/>
        <v>3</v>
      </c>
      <c r="C45" s="326"/>
      <c r="D45" s="331"/>
      <c r="E45" s="332"/>
      <c r="F45" s="279"/>
      <c r="G45" s="334"/>
      <c r="H45" s="335"/>
      <c r="I45" s="337"/>
      <c r="J45" s="339"/>
      <c r="K45" s="184" t="s">
        <v>433</v>
      </c>
      <c r="L45" s="172"/>
      <c r="M45" s="184" t="s">
        <v>176</v>
      </c>
      <c r="N45" s="172"/>
      <c r="O45" s="319"/>
      <c r="P45" s="319"/>
      <c r="Q45" s="274" t="str">
        <f>IF(N45="","",
IF(P45="",0,
IF(O45=P45,100%,
IF(ISERROR(P45/O45),0,
IF(ISERROR(O45/P45),0,
IF(O45&lt;&gt;0,
IF(AND(O45&gt;P45,Logo!$G$18=1),
P45/O45,
O45/P45
)))))))</f>
        <v/>
      </c>
      <c r="R45" s="275" t="str">
        <f>IF(OR(N45="",Q45=0),"",
IF(Q45&lt;Logo!$F$14,3,
IF(Q45&lt;Logo!$F$15,2,1)))</f>
        <v/>
      </c>
      <c r="S45" s="184" t="s">
        <v>353</v>
      </c>
      <c r="T45" s="173"/>
      <c r="U45" s="276"/>
      <c r="V45" s="174"/>
      <c r="W45" s="175"/>
      <c r="X45" s="175"/>
      <c r="Y45" s="277"/>
      <c r="Z45" s="278"/>
      <c r="AA45" s="243"/>
    </row>
    <row r="46" spans="1:27" ht="15" customHeight="1" x14ac:dyDescent="0.4">
      <c r="A46" s="178">
        <f t="shared" si="13"/>
        <v>3</v>
      </c>
      <c r="B46" s="283">
        <f t="shared" si="15"/>
        <v>3</v>
      </c>
      <c r="C46" s="326"/>
      <c r="D46" s="331" t="s">
        <v>117</v>
      </c>
      <c r="E46" s="332"/>
      <c r="F46" s="272" t="str">
        <f t="shared" si="9"/>
        <v/>
      </c>
      <c r="G46" s="335"/>
      <c r="H46" s="335"/>
      <c r="I46" s="336" t="str">
        <f>IF(E46="","",
IF(H46="",0,
IF(G46=H46,100%,
IF(ISERROR(H46/G46),0,
IF(ISERROR(G46/H46),0,
IF(G46&lt;&gt;0,
IF(AND(G46&gt;H46,Logo!$G$18=1),
H46/G46,
G46/H46
)))))))</f>
        <v/>
      </c>
      <c r="J46" s="339" t="str">
        <f>IF(OR(E46="",I46=0),"",
IF(I46&lt;Logo!$F$14,3,
IF(I46&lt;Logo!$F$15,2,1)))</f>
        <v/>
      </c>
      <c r="K46" s="184" t="s">
        <v>434</v>
      </c>
      <c r="L46" s="172"/>
      <c r="M46" s="184" t="s">
        <v>177</v>
      </c>
      <c r="N46" s="172"/>
      <c r="O46" s="319"/>
      <c r="P46" s="319"/>
      <c r="Q46" s="274" t="str">
        <f>IF(N46="","",
IF(P46="",0,
IF(O46=P46,100%,
IF(ISERROR(P46/O46),0,
IF(ISERROR(O46/P46),0,
IF(O46&lt;&gt;0,
IF(AND(O46&gt;P46,Logo!$G$18=1),
P46/O46,
O46/P46
)))))))</f>
        <v/>
      </c>
      <c r="R46" s="275" t="str">
        <f>IF(OR(N46="",Q46=0),"",
IF(Q46&lt;Logo!$F$14,3,
IF(Q46&lt;Logo!$F$15,2,1)))</f>
        <v/>
      </c>
      <c r="S46" s="184" t="s">
        <v>354</v>
      </c>
      <c r="T46" s="173"/>
      <c r="U46" s="276"/>
      <c r="V46" s="174"/>
      <c r="W46" s="175"/>
      <c r="X46" s="175"/>
      <c r="Y46" s="277"/>
      <c r="Z46" s="278"/>
      <c r="AA46" s="243"/>
    </row>
    <row r="47" spans="1:27" ht="12.75" customHeight="1" x14ac:dyDescent="0.4">
      <c r="A47" s="178">
        <f t="shared" si="13"/>
        <v>3</v>
      </c>
      <c r="B47" s="283">
        <f t="shared" si="15"/>
        <v>3</v>
      </c>
      <c r="C47" s="326"/>
      <c r="D47" s="331"/>
      <c r="E47" s="332"/>
      <c r="F47" s="279"/>
      <c r="G47" s="335"/>
      <c r="H47" s="335"/>
      <c r="I47" s="337"/>
      <c r="J47" s="339"/>
      <c r="K47" s="184" t="s">
        <v>435</v>
      </c>
      <c r="L47" s="172"/>
      <c r="M47" s="184" t="s">
        <v>178</v>
      </c>
      <c r="N47" s="172"/>
      <c r="O47" s="319"/>
      <c r="P47" s="319"/>
      <c r="Q47" s="274" t="str">
        <f>IF(N47="","",
IF(P47="",0,
IF(O47=P47,100%,
IF(ISERROR(P47/O47),0,
IF(ISERROR(O47/P47),0,
IF(O47&lt;&gt;0,
IF(AND(O47&gt;P47,Logo!$G$18=1),
P47/O47,
O47/P47
)))))))</f>
        <v/>
      </c>
      <c r="R47" s="275" t="str">
        <f>IF(OR(N47="",Q47=0),"",
IF(Q47&lt;Logo!$F$14,3,
IF(Q47&lt;Logo!$F$15,2,1)))</f>
        <v/>
      </c>
      <c r="S47" s="184" t="s">
        <v>355</v>
      </c>
      <c r="T47" s="173"/>
      <c r="U47" s="276"/>
      <c r="V47" s="174"/>
      <c r="W47" s="175"/>
      <c r="X47" s="175"/>
      <c r="Y47" s="277"/>
      <c r="Z47" s="278"/>
      <c r="AA47" s="243"/>
    </row>
    <row r="48" spans="1:27" ht="15" customHeight="1" x14ac:dyDescent="0.4">
      <c r="A48" s="178">
        <f t="shared" si="13"/>
        <v>3</v>
      </c>
      <c r="B48" s="283">
        <f t="shared" si="15"/>
        <v>3</v>
      </c>
      <c r="C48" s="326"/>
      <c r="D48" s="331" t="s">
        <v>118</v>
      </c>
      <c r="E48" s="332"/>
      <c r="F48" s="272" t="str">
        <f t="shared" si="9"/>
        <v/>
      </c>
      <c r="G48" s="335"/>
      <c r="H48" s="335"/>
      <c r="I48" s="336" t="str">
        <f>IF(E48="","",
IF(H48="",0,
IF(G48=H48,100%,
IF(ISERROR(H48/G48),0,
IF(ISERROR(G48/H48),0,
IF(G48&lt;&gt;0,
IF(AND(G48&gt;H48,Logo!$G$18=1),
H48/G48,
G48/H48
)))))))</f>
        <v/>
      </c>
      <c r="J48" s="339" t="str">
        <f>IF(OR(E48="",I48=0),"",
IF(I48&lt;Logo!$F$14,3,
IF(I48&lt;Logo!$F$15,2,1)))</f>
        <v/>
      </c>
      <c r="K48" s="184" t="s">
        <v>436</v>
      </c>
      <c r="L48" s="172"/>
      <c r="M48" s="184" t="s">
        <v>179</v>
      </c>
      <c r="N48" s="172"/>
      <c r="O48" s="319"/>
      <c r="P48" s="319"/>
      <c r="Q48" s="274" t="str">
        <f>IF(N48="","",
IF(P48="",0,
IF(O48=P48,100%,
IF(ISERROR(P48/O48),0,
IF(ISERROR(O48/P48),0,
IF(O48&lt;&gt;0,
IF(AND(O48&gt;P48,Logo!$G$18=1),
P48/O48,
O48/P48
)))))))</f>
        <v/>
      </c>
      <c r="R48" s="275" t="str">
        <f>IF(OR(N48="",Q48=0),"",
IF(Q48&lt;Logo!$F$14,3,
IF(Q48&lt;Logo!$F$15,2,1)))</f>
        <v/>
      </c>
      <c r="S48" s="184" t="s">
        <v>356</v>
      </c>
      <c r="T48" s="173"/>
      <c r="U48" s="276"/>
      <c r="V48" s="174"/>
      <c r="W48" s="175"/>
      <c r="X48" s="175"/>
      <c r="Y48" s="277"/>
      <c r="Z48" s="278"/>
      <c r="AA48" s="243"/>
    </row>
    <row r="49" spans="1:27" ht="12.75" customHeight="1" x14ac:dyDescent="0.4">
      <c r="A49" s="178">
        <f t="shared" si="13"/>
        <v>3</v>
      </c>
      <c r="B49" s="283">
        <f t="shared" si="15"/>
        <v>3</v>
      </c>
      <c r="C49" s="326"/>
      <c r="D49" s="331"/>
      <c r="E49" s="332"/>
      <c r="F49" s="279"/>
      <c r="G49" s="335"/>
      <c r="H49" s="335"/>
      <c r="I49" s="337"/>
      <c r="J49" s="339"/>
      <c r="K49" s="184" t="s">
        <v>437</v>
      </c>
      <c r="L49" s="172"/>
      <c r="M49" s="184" t="s">
        <v>180</v>
      </c>
      <c r="N49" s="172"/>
      <c r="O49" s="319"/>
      <c r="P49" s="319"/>
      <c r="Q49" s="274" t="str">
        <f>IF(N49="","",
IF(P49="",0,
IF(O49=P49,100%,
IF(ISERROR(P49/O49),0,
IF(ISERROR(O49/P49),0,
IF(O49&lt;&gt;0,
IF(AND(O49&gt;P49,Logo!$G$18=1),
P49/O49,
O49/P49
)))))))</f>
        <v/>
      </c>
      <c r="R49" s="275" t="str">
        <f>IF(OR(N49="",Q49=0),"",
IF(Q49&lt;Logo!$F$14,3,
IF(Q49&lt;Logo!$F$15,2,1)))</f>
        <v/>
      </c>
      <c r="S49" s="184" t="s">
        <v>357</v>
      </c>
      <c r="T49" s="173"/>
      <c r="U49" s="276"/>
      <c r="V49" s="174"/>
      <c r="W49" s="175"/>
      <c r="X49" s="175"/>
      <c r="Y49" s="277"/>
      <c r="Z49" s="278"/>
      <c r="AA49" s="243"/>
    </row>
    <row r="50" spans="1:27" ht="15" customHeight="1" x14ac:dyDescent="0.4">
      <c r="A50" s="178">
        <f t="shared" si="13"/>
        <v>3</v>
      </c>
      <c r="B50" s="283">
        <f t="shared" si="15"/>
        <v>3</v>
      </c>
      <c r="C50" s="326"/>
      <c r="D50" s="331" t="s">
        <v>119</v>
      </c>
      <c r="E50" s="332"/>
      <c r="F50" s="272" t="str">
        <f t="shared" si="9"/>
        <v/>
      </c>
      <c r="G50" s="333"/>
      <c r="H50" s="335"/>
      <c r="I50" s="336" t="str">
        <f>IF(E50="","",
IF(H50="",0,
IF(G50=H50,100%,
IF(ISERROR(H50/G50),0,
IF(ISERROR(G50/H50),0,
IF(G50&lt;&gt;0,
IF(AND(G50&gt;H50,Logo!$G$18=1),
H50/G50,
G50/H50
)))))))</f>
        <v/>
      </c>
      <c r="J50" s="339" t="str">
        <f>IF(OR(E50="",I50=0),"",
IF(I50&lt;Logo!$F$14,3,
IF(I50&lt;Logo!$F$15,2,1)))</f>
        <v/>
      </c>
      <c r="K50" s="184" t="s">
        <v>438</v>
      </c>
      <c r="L50" s="172"/>
      <c r="M50" s="184" t="s">
        <v>181</v>
      </c>
      <c r="N50" s="172"/>
      <c r="O50" s="319"/>
      <c r="P50" s="319"/>
      <c r="Q50" s="274" t="str">
        <f>IF(N50="","",
IF(P50="",0,
IF(O50=P50,100%,
IF(ISERROR(P50/O50),0,
IF(ISERROR(O50/P50),0,
IF(O50&lt;&gt;0,
IF(AND(O50&gt;P50,Logo!$G$18=1),
P50/O50,
O50/P50
)))))))</f>
        <v/>
      </c>
      <c r="R50" s="275" t="str">
        <f>IF(OR(N50="",Q50=0),"",
IF(Q50&lt;Logo!$F$14,3,
IF(Q50&lt;Logo!$F$15,2,1)))</f>
        <v/>
      </c>
      <c r="S50" s="184" t="s">
        <v>358</v>
      </c>
      <c r="T50" s="173"/>
      <c r="U50" s="276"/>
      <c r="V50" s="174"/>
      <c r="W50" s="175"/>
      <c r="X50" s="175"/>
      <c r="Y50" s="277"/>
      <c r="Z50" s="278"/>
      <c r="AA50" s="243"/>
    </row>
    <row r="51" spans="1:27" ht="12.75" customHeight="1" x14ac:dyDescent="0.4">
      <c r="A51" s="178">
        <f t="shared" si="13"/>
        <v>3</v>
      </c>
      <c r="B51" s="283">
        <f t="shared" si="15"/>
        <v>3</v>
      </c>
      <c r="C51" s="326"/>
      <c r="D51" s="331"/>
      <c r="E51" s="332"/>
      <c r="F51" s="279"/>
      <c r="G51" s="334"/>
      <c r="H51" s="335"/>
      <c r="I51" s="337"/>
      <c r="J51" s="339"/>
      <c r="K51" s="184" t="s">
        <v>439</v>
      </c>
      <c r="L51" s="172"/>
      <c r="M51" s="184" t="s">
        <v>182</v>
      </c>
      <c r="N51" s="172"/>
      <c r="O51" s="319"/>
      <c r="P51" s="319"/>
      <c r="Q51" s="274" t="str">
        <f>IF(N51="","",
IF(P51="",0,
IF(O51=P51,100%,
IF(ISERROR(P51/O51),0,
IF(ISERROR(O51/P51),0,
IF(O51&lt;&gt;0,
IF(AND(O51&gt;P51,Logo!$G$18=1),
P51/O51,
O51/P51
)))))))</f>
        <v/>
      </c>
      <c r="R51" s="275" t="str">
        <f>IF(OR(N51="",Q51=0),"",
IF(Q51&lt;Logo!$F$14,3,
IF(Q51&lt;Logo!$F$15,2,1)))</f>
        <v/>
      </c>
      <c r="S51" s="184" t="s">
        <v>359</v>
      </c>
      <c r="T51" s="173"/>
      <c r="U51" s="276"/>
      <c r="V51" s="174"/>
      <c r="W51" s="175"/>
      <c r="X51" s="175"/>
      <c r="Y51" s="277"/>
      <c r="Z51" s="278"/>
      <c r="AA51" s="243"/>
    </row>
    <row r="52" spans="1:27" ht="15" customHeight="1" x14ac:dyDescent="0.4">
      <c r="A52" s="178">
        <f t="shared" si="13"/>
        <v>3</v>
      </c>
      <c r="B52" s="283">
        <f t="shared" si="15"/>
        <v>3</v>
      </c>
      <c r="C52" s="326"/>
      <c r="D52" s="331" t="s">
        <v>120</v>
      </c>
      <c r="E52" s="332"/>
      <c r="F52" s="272" t="str">
        <f t="shared" si="9"/>
        <v/>
      </c>
      <c r="G52" s="338"/>
      <c r="H52" s="338"/>
      <c r="I52" s="336" t="str">
        <f>IF(E52="","",
IF(H52="",0,
IF(G52=H52,100%,
IF(ISERROR(H52/G52),0,
IF(ISERROR(G52/H52),0,
IF(G52&lt;&gt;0,
IF(AND(G52&gt;H52,Logo!$G$18=1),
H52/G52,
G52/H52
)))))))</f>
        <v/>
      </c>
      <c r="J52" s="339" t="str">
        <f>IF(OR(E52="",I52=0),"",
IF(I52&lt;Logo!$F$14,3,
IF(I52&lt;Logo!$F$15,2,1)))</f>
        <v/>
      </c>
      <c r="K52" s="184" t="s">
        <v>440</v>
      </c>
      <c r="L52" s="172"/>
      <c r="M52" s="184" t="s">
        <v>183</v>
      </c>
      <c r="N52" s="172"/>
      <c r="O52" s="319"/>
      <c r="P52" s="319"/>
      <c r="Q52" s="274" t="str">
        <f>IF(N52="","",
IF(P52="",0,
IF(O52=P52,100%,
IF(ISERROR(P52/O52),0,
IF(ISERROR(O52/P52),0,
IF(O52&lt;&gt;0,
IF(AND(O52&gt;P52,Logo!$G$18=1),
P52/O52,
O52/P52
)))))))</f>
        <v/>
      </c>
      <c r="R52" s="275" t="str">
        <f>IF(OR(N52="",Q52=0),"",
IF(Q52&lt;Logo!$F$14,3,
IF(Q52&lt;Logo!$F$15,2,1)))</f>
        <v/>
      </c>
      <c r="S52" s="184" t="s">
        <v>360</v>
      </c>
      <c r="T52" s="173"/>
      <c r="U52" s="276"/>
      <c r="V52" s="174"/>
      <c r="W52" s="175"/>
      <c r="X52" s="175"/>
      <c r="Y52" s="277"/>
      <c r="Z52" s="278"/>
      <c r="AA52" s="243"/>
    </row>
    <row r="53" spans="1:27" ht="12.75" customHeight="1" x14ac:dyDescent="0.4">
      <c r="A53" s="178">
        <f t="shared" si="13"/>
        <v>3</v>
      </c>
      <c r="B53" s="283">
        <f t="shared" si="15"/>
        <v>3</v>
      </c>
      <c r="C53" s="327"/>
      <c r="D53" s="331"/>
      <c r="E53" s="332"/>
      <c r="F53" s="279"/>
      <c r="G53" s="338"/>
      <c r="H53" s="338"/>
      <c r="I53" s="337"/>
      <c r="J53" s="339"/>
      <c r="K53" s="184" t="s">
        <v>441</v>
      </c>
      <c r="L53" s="172"/>
      <c r="M53" s="184" t="s">
        <v>184</v>
      </c>
      <c r="N53" s="172"/>
      <c r="O53" s="319"/>
      <c r="P53" s="319"/>
      <c r="Q53" s="274" t="str">
        <f>IF(N53="","",
IF(P53="",0,
IF(O53=P53,100%,
IF(ISERROR(P53/O53),0,
IF(ISERROR(O53/P53),0,
IF(O53&lt;&gt;0,
IF(AND(O53&gt;P53,Logo!$G$18=1),
P53/O53,
O53/P53
)))))))</f>
        <v/>
      </c>
      <c r="R53" s="275" t="str">
        <f>IF(OR(N53="",Q53=0),"",
IF(Q53&lt;Logo!$F$14,3,
IF(Q53&lt;Logo!$F$15,2,1)))</f>
        <v/>
      </c>
      <c r="S53" s="184" t="s">
        <v>361</v>
      </c>
      <c r="T53" s="173"/>
      <c r="U53" s="276"/>
      <c r="V53" s="174"/>
      <c r="W53" s="175"/>
      <c r="X53" s="175"/>
      <c r="Y53" s="277"/>
      <c r="Z53" s="278" t="str">
        <f t="shared" si="14"/>
        <v>drucken</v>
      </c>
      <c r="AA53" s="243"/>
    </row>
    <row r="54" spans="1:27" ht="14.25" x14ac:dyDescent="0.4">
      <c r="A54" s="178">
        <f>IF(B54=B38,B38,B38+1)</f>
        <v>4</v>
      </c>
      <c r="B54" s="271">
        <f>B38+1</f>
        <v>4</v>
      </c>
      <c r="C54" s="328" t="s">
        <v>227</v>
      </c>
      <c r="D54" s="340" t="s">
        <v>121</v>
      </c>
      <c r="E54" s="332"/>
      <c r="F54" s="272" t="str">
        <f t="shared" si="9"/>
        <v/>
      </c>
      <c r="G54" s="342"/>
      <c r="H54" s="338"/>
      <c r="I54" s="336" t="str">
        <f>IF(E54="","",
IF(H54="",0,
IF(G54=H54,100%,
IF(ISERROR(H54/G54),0,
IF(ISERROR(G54/H54),0,
IF(G54&lt;&gt;0,
IF(AND(G54&gt;H54,Logo!$G$18=1),
H54/G54,
G54/H54
)))))))</f>
        <v/>
      </c>
      <c r="J54" s="339" t="str">
        <f>IF(OR(E54="",I54=0),"",
IF(I54&lt;Logo!$F$14,3,
IF(I54&lt;Logo!$F$15,2,1)))</f>
        <v/>
      </c>
      <c r="K54" s="179" t="s">
        <v>442</v>
      </c>
      <c r="L54" s="180"/>
      <c r="M54" s="179" t="s">
        <v>185</v>
      </c>
      <c r="N54" s="172"/>
      <c r="O54" s="320"/>
      <c r="P54" s="320"/>
      <c r="Q54" s="274" t="str">
        <f>IF(N54="","",
IF(P54="",0,
IF(O54=P54,100%,
IF(ISERROR(P54/O54),0,
IF(ISERROR(O54/P54),0,
IF(O54&lt;&gt;0,
IF(AND(O54&gt;P54,Logo!$G$18=1),
P54/O54,
O54/P54
)))))))</f>
        <v/>
      </c>
      <c r="R54" s="275" t="str">
        <f>IF(OR(N54="",Q54=0),"",
IF(Q54&lt;Logo!$F$14,3,
IF(Q54&lt;Logo!$F$15,2,1)))</f>
        <v/>
      </c>
      <c r="S54" s="179" t="s">
        <v>362</v>
      </c>
      <c r="T54" s="181"/>
      <c r="U54" s="281"/>
      <c r="V54" s="182"/>
      <c r="W54" s="183"/>
      <c r="X54" s="183"/>
      <c r="Y54" s="282"/>
      <c r="Z54" s="278" t="str">
        <f>IF($C$54="","","drucken")</f>
        <v>drucken</v>
      </c>
      <c r="AA54" s="243"/>
    </row>
    <row r="55" spans="1:27" ht="13.15" x14ac:dyDescent="0.4">
      <c r="A55" s="178">
        <f t="shared" ref="A55:A69" si="16">$A$54</f>
        <v>4</v>
      </c>
      <c r="B55" s="283">
        <f>$B$54</f>
        <v>4</v>
      </c>
      <c r="C55" s="329"/>
      <c r="D55" s="340"/>
      <c r="E55" s="332"/>
      <c r="F55" s="284" t="str">
        <f t="shared" si="9"/>
        <v/>
      </c>
      <c r="G55" s="343"/>
      <c r="H55" s="338"/>
      <c r="I55" s="337"/>
      <c r="J55" s="339"/>
      <c r="K55" s="179" t="s">
        <v>443</v>
      </c>
      <c r="L55" s="180"/>
      <c r="M55" s="179" t="s">
        <v>186</v>
      </c>
      <c r="N55" s="172"/>
      <c r="O55" s="319"/>
      <c r="P55" s="319"/>
      <c r="Q55" s="274" t="str">
        <f>IF(N55="","",
IF(P55="",0,
IF(O55=P55,100%,
IF(ISERROR(P55/O55),0,
IF(ISERROR(O55/P55),0,
IF(O55&lt;&gt;0,
IF(AND(O55&gt;P55,Logo!$G$18=1),
P55/O55,
O55/P55
)))))))</f>
        <v/>
      </c>
      <c r="R55" s="275" t="str">
        <f>IF(OR(N55="",Q55=0),"",
IF(Q55&lt;Logo!$F$14,3,
IF(Q55&lt;Logo!$F$15,2,1)))</f>
        <v/>
      </c>
      <c r="S55" s="179" t="s">
        <v>363</v>
      </c>
      <c r="T55" s="181"/>
      <c r="U55" s="281"/>
      <c r="V55" s="182"/>
      <c r="W55" s="183"/>
      <c r="X55" s="183"/>
      <c r="Y55" s="282"/>
      <c r="Z55" s="278" t="str">
        <f t="shared" ref="Z55:Z69" si="17">IF($C$54="","","drucken")</f>
        <v>drucken</v>
      </c>
      <c r="AA55" s="243"/>
    </row>
    <row r="56" spans="1:27" ht="14.25" x14ac:dyDescent="0.4">
      <c r="A56" s="178">
        <f t="shared" si="16"/>
        <v>4</v>
      </c>
      <c r="B56" s="283">
        <f t="shared" ref="B56:B69" si="18">$B$54</f>
        <v>4</v>
      </c>
      <c r="C56" s="329"/>
      <c r="D56" s="340" t="s">
        <v>122</v>
      </c>
      <c r="E56" s="332"/>
      <c r="F56" s="272" t="str">
        <f t="shared" si="9"/>
        <v/>
      </c>
      <c r="G56" s="338"/>
      <c r="H56" s="338"/>
      <c r="I56" s="336" t="str">
        <f>IF(E56="","",
IF(H56="",0,
IF(G56=H56,100%,
IF(ISERROR(H56/G56),0,
IF(ISERROR(G56/H56),0,
IF(G56&lt;&gt;0,
IF(AND(G56&gt;H56,Logo!$G$18=1),
H56/G56,
G56/H56
)))))))</f>
        <v/>
      </c>
      <c r="J56" s="339" t="str">
        <f>IF(OR(E56="",I56=0),"",
IF(I56&lt;Logo!$F$14,3,
IF(I56&lt;Logo!$F$15,2,1)))</f>
        <v/>
      </c>
      <c r="K56" s="179" t="s">
        <v>444</v>
      </c>
      <c r="L56" s="180"/>
      <c r="M56" s="179" t="s">
        <v>187</v>
      </c>
      <c r="N56" s="172"/>
      <c r="O56" s="319"/>
      <c r="P56" s="319"/>
      <c r="Q56" s="274" t="str">
        <f>IF(N56="","",
IF(P56="",0,
IF(O56=P56,100%,
IF(ISERROR(P56/O56),0,
IF(ISERROR(O56/P56),0,
IF(O56&lt;&gt;0,
IF(AND(O56&gt;P56,Logo!$G$18=1),
P56/O56,
O56/P56
)))))))</f>
        <v/>
      </c>
      <c r="R56" s="275" t="str">
        <f>IF(OR(N56="",Q56=0),"",
IF(Q56&lt;Logo!$F$14,3,
IF(Q56&lt;Logo!$F$15,2,1)))</f>
        <v/>
      </c>
      <c r="S56" s="179" t="s">
        <v>364</v>
      </c>
      <c r="T56" s="181"/>
      <c r="U56" s="281"/>
      <c r="V56" s="182"/>
      <c r="W56" s="183"/>
      <c r="X56" s="183"/>
      <c r="Y56" s="282"/>
      <c r="Z56" s="278" t="str">
        <f t="shared" si="17"/>
        <v>drucken</v>
      </c>
      <c r="AA56" s="243"/>
    </row>
    <row r="57" spans="1:27" ht="13.15" x14ac:dyDescent="0.4">
      <c r="A57" s="178">
        <f t="shared" si="16"/>
        <v>4</v>
      </c>
      <c r="B57" s="283">
        <f t="shared" si="18"/>
        <v>4</v>
      </c>
      <c r="C57" s="329"/>
      <c r="D57" s="340"/>
      <c r="E57" s="332"/>
      <c r="F57" s="284" t="str">
        <f t="shared" si="9"/>
        <v/>
      </c>
      <c r="G57" s="338"/>
      <c r="H57" s="338"/>
      <c r="I57" s="337"/>
      <c r="J57" s="339"/>
      <c r="K57" s="179" t="s">
        <v>445</v>
      </c>
      <c r="L57" s="180"/>
      <c r="M57" s="179" t="s">
        <v>188</v>
      </c>
      <c r="N57" s="172"/>
      <c r="O57" s="321"/>
      <c r="P57" s="321"/>
      <c r="Q57" s="274" t="str">
        <f>IF(N57="","",
IF(P57="",0,
IF(O57=P57,100%,
IF(ISERROR(P57/O57),0,
IF(ISERROR(O57/P57),0,
IF(O57&lt;&gt;0,
IF(AND(O57&gt;P57,Logo!$G$18=1),
P57/O57,
O57/P57
)))))))</f>
        <v/>
      </c>
      <c r="R57" s="275" t="str">
        <f>IF(OR(N57="",Q57=0),"",
IF(Q57&lt;Logo!$F$14,3,
IF(Q57&lt;Logo!$F$15,2,1)))</f>
        <v/>
      </c>
      <c r="S57" s="179" t="s">
        <v>365</v>
      </c>
      <c r="T57" s="181"/>
      <c r="U57" s="281"/>
      <c r="V57" s="182"/>
      <c r="W57" s="183"/>
      <c r="X57" s="183"/>
      <c r="Y57" s="282"/>
      <c r="Z57" s="278" t="str">
        <f t="shared" si="17"/>
        <v>drucken</v>
      </c>
      <c r="AA57" s="243"/>
    </row>
    <row r="58" spans="1:27" ht="14.25" x14ac:dyDescent="0.4">
      <c r="A58" s="178">
        <f t="shared" si="16"/>
        <v>4</v>
      </c>
      <c r="B58" s="283">
        <f t="shared" si="18"/>
        <v>4</v>
      </c>
      <c r="C58" s="329"/>
      <c r="D58" s="340" t="s">
        <v>123</v>
      </c>
      <c r="E58" s="332"/>
      <c r="F58" s="272" t="str">
        <f t="shared" si="9"/>
        <v/>
      </c>
      <c r="G58" s="338"/>
      <c r="H58" s="338"/>
      <c r="I58" s="336" t="str">
        <f>IF(E58="","",
IF(H58="",0,
IF(G58=H58,100%,
IF(ISERROR(H58/G58),0,
IF(ISERROR(G58/H58),0,
IF(G58&lt;&gt;0,
IF(AND(G58&gt;H58,Logo!$G$18=1),
H58/G58,
G58/H58
)))))))</f>
        <v/>
      </c>
      <c r="J58" s="339" t="str">
        <f>IF(OR(E58="",I58=0),"",
IF(I58&lt;Logo!$F$14,3,
IF(I58&lt;Logo!$F$15,2,1)))</f>
        <v/>
      </c>
      <c r="K58" s="179" t="s">
        <v>446</v>
      </c>
      <c r="L58" s="180"/>
      <c r="M58" s="179" t="s">
        <v>189</v>
      </c>
      <c r="N58" s="172"/>
      <c r="O58" s="321"/>
      <c r="P58" s="321"/>
      <c r="Q58" s="274" t="str">
        <f>IF(N58="","",
IF(P58="",0,
IF(O58=P58,100%,
IF(ISERROR(P58/O58),0,
IF(ISERROR(O58/P58),0,
IF(O58&lt;&gt;0,
IF(AND(O58&gt;P58,Logo!$G$18=1),
P58/O58,
O58/P58
)))))))</f>
        <v/>
      </c>
      <c r="R58" s="275" t="str">
        <f>IF(OR(N58="",Q58=0),"",
IF(Q58&lt;Logo!$F$14,3,
IF(Q58&lt;Logo!$F$15,2,1)))</f>
        <v/>
      </c>
      <c r="S58" s="179" t="s">
        <v>366</v>
      </c>
      <c r="T58" s="181"/>
      <c r="U58" s="281"/>
      <c r="V58" s="182"/>
      <c r="W58" s="183"/>
      <c r="X58" s="183"/>
      <c r="Y58" s="282"/>
      <c r="Z58" s="278" t="str">
        <f t="shared" si="17"/>
        <v>drucken</v>
      </c>
      <c r="AA58" s="243"/>
    </row>
    <row r="59" spans="1:27" ht="13.15" x14ac:dyDescent="0.4">
      <c r="A59" s="178">
        <f t="shared" si="16"/>
        <v>4</v>
      </c>
      <c r="B59" s="283">
        <f t="shared" si="18"/>
        <v>4</v>
      </c>
      <c r="C59" s="329"/>
      <c r="D59" s="340"/>
      <c r="E59" s="332"/>
      <c r="F59" s="284" t="str">
        <f t="shared" si="9"/>
        <v/>
      </c>
      <c r="G59" s="338"/>
      <c r="H59" s="338"/>
      <c r="I59" s="337"/>
      <c r="J59" s="339"/>
      <c r="K59" s="179" t="s">
        <v>447</v>
      </c>
      <c r="L59" s="180"/>
      <c r="M59" s="179" t="s">
        <v>190</v>
      </c>
      <c r="N59" s="172"/>
      <c r="O59" s="321"/>
      <c r="P59" s="321"/>
      <c r="Q59" s="274" t="str">
        <f>IF(N59="","",
IF(P59="",0,
IF(O59=P59,100%,
IF(ISERROR(P59/O59),0,
IF(ISERROR(O59/P59),0,
IF(O59&lt;&gt;0,
IF(AND(O59&gt;P59,Logo!$G$18=1),
P59/O59,
O59/P59
)))))))</f>
        <v/>
      </c>
      <c r="R59" s="275" t="str">
        <f>IF(OR(N59="",Q59=0),"",
IF(Q59&lt;Logo!$F$14,3,
IF(Q59&lt;Logo!$F$15,2,1)))</f>
        <v/>
      </c>
      <c r="S59" s="179" t="s">
        <v>367</v>
      </c>
      <c r="T59" s="181"/>
      <c r="U59" s="281"/>
      <c r="V59" s="182"/>
      <c r="W59" s="183"/>
      <c r="X59" s="183"/>
      <c r="Y59" s="282"/>
      <c r="Z59" s="278" t="str">
        <f t="shared" si="17"/>
        <v>drucken</v>
      </c>
      <c r="AA59" s="243"/>
    </row>
    <row r="60" spans="1:27" ht="14.25" x14ac:dyDescent="0.4">
      <c r="A60" s="178">
        <f t="shared" si="16"/>
        <v>4</v>
      </c>
      <c r="B60" s="283">
        <f t="shared" si="18"/>
        <v>4</v>
      </c>
      <c r="C60" s="329"/>
      <c r="D60" s="340" t="s">
        <v>124</v>
      </c>
      <c r="E60" s="332"/>
      <c r="F60" s="272" t="str">
        <f t="shared" si="9"/>
        <v/>
      </c>
      <c r="G60" s="342"/>
      <c r="H60" s="338"/>
      <c r="I60" s="336" t="str">
        <f>IF(E60="","",
IF(H60="",0,
IF(G60=H60,100%,
IF(ISERROR(H60/G60),0,
IF(ISERROR(G60/H60),0,
IF(G60&lt;&gt;0,
IF(AND(G60&gt;H60,Logo!$G$18=1),
H60/G60,
G60/H60
)))))))</f>
        <v/>
      </c>
      <c r="J60" s="339" t="str">
        <f>IF(OR(E60="",I60=0),"",
IF(I60&lt;Logo!$F$14,3,
IF(I60&lt;Logo!$F$15,2,1)))</f>
        <v/>
      </c>
      <c r="K60" s="179" t="s">
        <v>448</v>
      </c>
      <c r="L60" s="180"/>
      <c r="M60" s="179" t="s">
        <v>191</v>
      </c>
      <c r="N60" s="172"/>
      <c r="O60" s="320"/>
      <c r="P60" s="320"/>
      <c r="Q60" s="274" t="str">
        <f>IF(N60="","",
IF(P60="",0,
IF(O60=P60,100%,
IF(ISERROR(P60/O60),0,
IF(ISERROR(O60/P60),0,
IF(O60&lt;&gt;0,
IF(AND(O60&gt;P60,Logo!$G$18=1),
P60/O60,
O60/P60
)))))))</f>
        <v/>
      </c>
      <c r="R60" s="275" t="str">
        <f>IF(OR(N60="",Q60=0),"",
IF(Q60&lt;Logo!$F$14,3,
IF(Q60&lt;Logo!$F$15,2,1)))</f>
        <v/>
      </c>
      <c r="S60" s="179" t="s">
        <v>368</v>
      </c>
      <c r="T60" s="181"/>
      <c r="U60" s="281"/>
      <c r="V60" s="182"/>
      <c r="W60" s="183"/>
      <c r="X60" s="183"/>
      <c r="Y60" s="282"/>
      <c r="Z60" s="278" t="str">
        <f t="shared" si="17"/>
        <v>drucken</v>
      </c>
      <c r="AA60" s="243"/>
    </row>
    <row r="61" spans="1:27" ht="13.15" x14ac:dyDescent="0.4">
      <c r="A61" s="178">
        <f t="shared" si="16"/>
        <v>4</v>
      </c>
      <c r="B61" s="283">
        <f t="shared" si="18"/>
        <v>4</v>
      </c>
      <c r="C61" s="329"/>
      <c r="D61" s="340"/>
      <c r="E61" s="332"/>
      <c r="F61" s="284" t="str">
        <f t="shared" si="9"/>
        <v/>
      </c>
      <c r="G61" s="343"/>
      <c r="H61" s="338"/>
      <c r="I61" s="337"/>
      <c r="J61" s="339"/>
      <c r="K61" s="179" t="s">
        <v>449</v>
      </c>
      <c r="L61" s="180"/>
      <c r="M61" s="179" t="s">
        <v>192</v>
      </c>
      <c r="N61" s="172"/>
      <c r="O61" s="321"/>
      <c r="P61" s="321"/>
      <c r="Q61" s="274" t="str">
        <f>IF(N61="","",
IF(P61="",0,
IF(O61=P61,100%,
IF(ISERROR(P61/O61),0,
IF(ISERROR(O61/P61),0,
IF(O61&lt;&gt;0,
IF(AND(O61&gt;P61,Logo!$G$18=1),
P61/O61,
O61/P61
)))))))</f>
        <v/>
      </c>
      <c r="R61" s="275" t="str">
        <f>IF(OR(N61="",Q61=0),"",
IF(Q61&lt;Logo!$F$14,3,
IF(Q61&lt;Logo!$F$15,2,1)))</f>
        <v/>
      </c>
      <c r="S61" s="179" t="s">
        <v>369</v>
      </c>
      <c r="T61" s="181"/>
      <c r="U61" s="281"/>
      <c r="V61" s="182"/>
      <c r="W61" s="183"/>
      <c r="X61" s="183"/>
      <c r="Y61" s="282"/>
      <c r="Z61" s="278"/>
      <c r="AA61" s="243"/>
    </row>
    <row r="62" spans="1:27" ht="15" customHeight="1" x14ac:dyDescent="0.4">
      <c r="A62" s="178">
        <f t="shared" si="16"/>
        <v>4</v>
      </c>
      <c r="B62" s="283">
        <f t="shared" si="18"/>
        <v>4</v>
      </c>
      <c r="C62" s="329"/>
      <c r="D62" s="340" t="s">
        <v>125</v>
      </c>
      <c r="E62" s="332"/>
      <c r="F62" s="272" t="str">
        <f t="shared" si="9"/>
        <v/>
      </c>
      <c r="G62" s="338"/>
      <c r="H62" s="338"/>
      <c r="I62" s="336" t="str">
        <f>IF(E62="","",
IF(H62="",0,
IF(G62=H62,100%,
IF(ISERROR(H62/G62),0,
IF(ISERROR(G62/H62),0,
IF(G62&lt;&gt;0,
IF(AND(G62&gt;H62,Logo!$G$18=1),
H62/G62,
G62/H62
)))))))</f>
        <v/>
      </c>
      <c r="J62" s="339" t="str">
        <f>IF(OR(E62="",I62=0),"",
IF(I62&lt;Logo!$F$14,3,
IF(I62&lt;Logo!$F$15,2,1)))</f>
        <v/>
      </c>
      <c r="K62" s="179" t="s">
        <v>450</v>
      </c>
      <c r="L62" s="180"/>
      <c r="M62" s="179" t="s">
        <v>96</v>
      </c>
      <c r="N62" s="172"/>
      <c r="O62" s="320"/>
      <c r="P62" s="320"/>
      <c r="Q62" s="274" t="str">
        <f>IF(N62="","",
IF(P62="",0,
IF(O62=P62,100%,
IF(ISERROR(P62/O62),0,
IF(ISERROR(O62/P62),0,
IF(O62&lt;&gt;0,
IF(AND(O62&gt;P62,Logo!$G$18=1),
P62/O62,
O62/P62
)))))))</f>
        <v/>
      </c>
      <c r="R62" s="275" t="str">
        <f>IF(OR(N62="",Q62=0),"",
IF(Q62&lt;Logo!$F$14,3,
IF(Q62&lt;Logo!$F$15,2,1)))</f>
        <v/>
      </c>
      <c r="S62" s="179" t="s">
        <v>370</v>
      </c>
      <c r="T62" s="181"/>
      <c r="U62" s="281"/>
      <c r="V62" s="182"/>
      <c r="W62" s="183"/>
      <c r="X62" s="183"/>
      <c r="Y62" s="282"/>
      <c r="Z62" s="278"/>
      <c r="AA62" s="243"/>
    </row>
    <row r="63" spans="1:27" ht="12.75" customHeight="1" x14ac:dyDescent="0.4">
      <c r="A63" s="178">
        <f t="shared" si="16"/>
        <v>4</v>
      </c>
      <c r="B63" s="283">
        <f t="shared" si="18"/>
        <v>4</v>
      </c>
      <c r="C63" s="329"/>
      <c r="D63" s="340"/>
      <c r="E63" s="332"/>
      <c r="F63" s="284" t="str">
        <f t="shared" si="9"/>
        <v/>
      </c>
      <c r="G63" s="338"/>
      <c r="H63" s="338"/>
      <c r="I63" s="337"/>
      <c r="J63" s="339"/>
      <c r="K63" s="179" t="s">
        <v>451</v>
      </c>
      <c r="L63" s="180"/>
      <c r="M63" s="179" t="s">
        <v>193</v>
      </c>
      <c r="N63" s="172"/>
      <c r="O63" s="319"/>
      <c r="P63" s="319"/>
      <c r="Q63" s="274" t="str">
        <f>IF(N63="","",
IF(P63="",0,
IF(O63=P63,100%,
IF(ISERROR(P63/O63),0,
IF(ISERROR(O63/P63),0,
IF(O63&lt;&gt;0,
IF(AND(O63&gt;P63,Logo!$G$18=1),
P63/O63,
O63/P63
)))))))</f>
        <v/>
      </c>
      <c r="R63" s="275" t="str">
        <f>IF(OR(N63="",Q63=0),"",
IF(Q63&lt;Logo!$F$14,3,
IF(Q63&lt;Logo!$F$15,2,1)))</f>
        <v/>
      </c>
      <c r="S63" s="179" t="s">
        <v>371</v>
      </c>
      <c r="T63" s="181"/>
      <c r="U63" s="281"/>
      <c r="V63" s="182"/>
      <c r="W63" s="183"/>
      <c r="X63" s="183"/>
      <c r="Y63" s="282"/>
      <c r="Z63" s="278"/>
      <c r="AA63" s="243"/>
    </row>
    <row r="64" spans="1:27" ht="15" customHeight="1" x14ac:dyDescent="0.4">
      <c r="A64" s="178">
        <f t="shared" si="16"/>
        <v>4</v>
      </c>
      <c r="B64" s="283">
        <f t="shared" si="18"/>
        <v>4</v>
      </c>
      <c r="C64" s="329"/>
      <c r="D64" s="340" t="s">
        <v>126</v>
      </c>
      <c r="E64" s="332"/>
      <c r="F64" s="272" t="str">
        <f t="shared" si="9"/>
        <v/>
      </c>
      <c r="G64" s="342"/>
      <c r="H64" s="338"/>
      <c r="I64" s="336" t="str">
        <f>IF(E64="","",
IF(H64="",0,
IF(G64=H64,100%,
IF(ISERROR(H64/G64),0,
IF(ISERROR(G64/H64),0,
IF(G64&lt;&gt;0,
IF(AND(G64&gt;H64,Logo!$G$18=1),
H64/G64,
G64/H64
)))))))</f>
        <v/>
      </c>
      <c r="J64" s="339" t="str">
        <f>IF(OR(E64="",I64=0),"",
IF(I64&lt;Logo!$F$14,3,
IF(I64&lt;Logo!$F$15,2,1)))</f>
        <v/>
      </c>
      <c r="K64" s="179" t="s">
        <v>452</v>
      </c>
      <c r="L64" s="180"/>
      <c r="M64" s="179" t="s">
        <v>194</v>
      </c>
      <c r="N64" s="172"/>
      <c r="O64" s="319"/>
      <c r="P64" s="319"/>
      <c r="Q64" s="274" t="str">
        <f>IF(N64="","",
IF(P64="",0,
IF(O64=P64,100%,
IF(ISERROR(P64/O64),0,
IF(ISERROR(O64/P64),0,
IF(O64&lt;&gt;0,
IF(AND(O64&gt;P64,Logo!$G$18=1),
P64/O64,
O64/P64
)))))))</f>
        <v/>
      </c>
      <c r="R64" s="275" t="str">
        <f>IF(OR(N64="",Q64=0),"",
IF(Q64&lt;Logo!$F$14,3,
IF(Q64&lt;Logo!$F$15,2,1)))</f>
        <v/>
      </c>
      <c r="S64" s="179" t="s">
        <v>372</v>
      </c>
      <c r="T64" s="181"/>
      <c r="U64" s="281"/>
      <c r="V64" s="182"/>
      <c r="W64" s="183"/>
      <c r="X64" s="183"/>
      <c r="Y64" s="282"/>
      <c r="Z64" s="278"/>
      <c r="AA64" s="243"/>
    </row>
    <row r="65" spans="1:27" ht="12.75" customHeight="1" x14ac:dyDescent="0.4">
      <c r="A65" s="178">
        <f t="shared" si="16"/>
        <v>4</v>
      </c>
      <c r="B65" s="283">
        <f t="shared" si="18"/>
        <v>4</v>
      </c>
      <c r="C65" s="329"/>
      <c r="D65" s="340"/>
      <c r="E65" s="332"/>
      <c r="F65" s="284" t="str">
        <f t="shared" si="9"/>
        <v/>
      </c>
      <c r="G65" s="343"/>
      <c r="H65" s="338"/>
      <c r="I65" s="337"/>
      <c r="J65" s="339"/>
      <c r="K65" s="179" t="s">
        <v>453</v>
      </c>
      <c r="L65" s="180"/>
      <c r="M65" s="179" t="s">
        <v>195</v>
      </c>
      <c r="N65" s="172"/>
      <c r="O65" s="319"/>
      <c r="P65" s="319"/>
      <c r="Q65" s="274" t="str">
        <f>IF(N65="","",
IF(P65="",0,
IF(O65=P65,100%,
IF(ISERROR(P65/O65),0,
IF(ISERROR(O65/P65),0,
IF(O65&lt;&gt;0,
IF(AND(O65&gt;P65,Logo!$G$18=1),
P65/O65,
O65/P65
)))))))</f>
        <v/>
      </c>
      <c r="R65" s="275" t="str">
        <f>IF(OR(N65="",Q65=0),"",
IF(Q65&lt;Logo!$F$14,3,
IF(Q65&lt;Logo!$F$15,2,1)))</f>
        <v/>
      </c>
      <c r="S65" s="179" t="s">
        <v>373</v>
      </c>
      <c r="T65" s="181"/>
      <c r="U65" s="281"/>
      <c r="V65" s="182"/>
      <c r="W65" s="183"/>
      <c r="X65" s="183"/>
      <c r="Y65" s="282"/>
      <c r="Z65" s="278"/>
      <c r="AA65" s="243"/>
    </row>
    <row r="66" spans="1:27" ht="15" customHeight="1" x14ac:dyDescent="0.4">
      <c r="A66" s="178">
        <f t="shared" si="16"/>
        <v>4</v>
      </c>
      <c r="B66" s="283">
        <f t="shared" si="18"/>
        <v>4</v>
      </c>
      <c r="C66" s="329"/>
      <c r="D66" s="340" t="s">
        <v>127</v>
      </c>
      <c r="E66" s="332"/>
      <c r="F66" s="272" t="str">
        <f t="shared" si="9"/>
        <v/>
      </c>
      <c r="G66" s="338"/>
      <c r="H66" s="338"/>
      <c r="I66" s="336" t="str">
        <f>IF(E66="","",
IF(H66="",0,
IF(G66=H66,100%,
IF(ISERROR(H66/G66),0,
IF(ISERROR(G66/H66),0,
IF(G66&lt;&gt;0,
IF(AND(G66&gt;H66,Logo!$G$18=1),
H66/G66,
G66/H66
)))))))</f>
        <v/>
      </c>
      <c r="J66" s="339" t="str">
        <f>IF(OR(E66="",I66=0),"",
IF(I66&lt;Logo!$F$14,3,
IF(I66&lt;Logo!$F$15,2,1)))</f>
        <v/>
      </c>
      <c r="K66" s="179" t="s">
        <v>454</v>
      </c>
      <c r="L66" s="180"/>
      <c r="M66" s="179" t="s">
        <v>196</v>
      </c>
      <c r="N66" s="172"/>
      <c r="O66" s="319"/>
      <c r="P66" s="319"/>
      <c r="Q66" s="274" t="str">
        <f>IF(N66="","",
IF(P66="",0,
IF(O66=P66,100%,
IF(ISERROR(P66/O66),0,
IF(ISERROR(O66/P66),0,
IF(O66&lt;&gt;0,
IF(AND(O66&gt;P66,Logo!$G$18=1),
P66/O66,
O66/P66
)))))))</f>
        <v/>
      </c>
      <c r="R66" s="275" t="str">
        <f>IF(OR(N66="",Q66=0),"",
IF(Q66&lt;Logo!$F$14,3,
IF(Q66&lt;Logo!$F$15,2,1)))</f>
        <v/>
      </c>
      <c r="S66" s="179" t="s">
        <v>374</v>
      </c>
      <c r="T66" s="181"/>
      <c r="U66" s="281"/>
      <c r="V66" s="182"/>
      <c r="W66" s="183"/>
      <c r="X66" s="183"/>
      <c r="Y66" s="282"/>
      <c r="Z66" s="278"/>
      <c r="AA66" s="243"/>
    </row>
    <row r="67" spans="1:27" ht="12.75" customHeight="1" x14ac:dyDescent="0.4">
      <c r="A67" s="178">
        <f t="shared" si="16"/>
        <v>4</v>
      </c>
      <c r="B67" s="283">
        <f t="shared" si="18"/>
        <v>4</v>
      </c>
      <c r="C67" s="329"/>
      <c r="D67" s="340"/>
      <c r="E67" s="332"/>
      <c r="F67" s="284" t="str">
        <f t="shared" si="9"/>
        <v/>
      </c>
      <c r="G67" s="338"/>
      <c r="H67" s="338"/>
      <c r="I67" s="337"/>
      <c r="J67" s="339"/>
      <c r="K67" s="179" t="s">
        <v>455</v>
      </c>
      <c r="L67" s="180"/>
      <c r="M67" s="179" t="s">
        <v>197</v>
      </c>
      <c r="N67" s="172"/>
      <c r="O67" s="319"/>
      <c r="P67" s="319"/>
      <c r="Q67" s="274" t="str">
        <f>IF(N67="","",
IF(P67="",0,
IF(O67=P67,100%,
IF(ISERROR(P67/O67),0,
IF(ISERROR(O67/P67),0,
IF(O67&lt;&gt;0,
IF(AND(O67&gt;P67,Logo!$G$18=1),
P67/O67,
O67/P67
)))))))</f>
        <v/>
      </c>
      <c r="R67" s="275" t="str">
        <f>IF(OR(N67="",Q67=0),"",
IF(Q67&lt;Logo!$F$14,3,
IF(Q67&lt;Logo!$F$15,2,1)))</f>
        <v/>
      </c>
      <c r="S67" s="179" t="s">
        <v>375</v>
      </c>
      <c r="T67" s="181"/>
      <c r="U67" s="281"/>
      <c r="V67" s="182"/>
      <c r="W67" s="183"/>
      <c r="X67" s="183"/>
      <c r="Y67" s="282"/>
      <c r="Z67" s="278"/>
      <c r="AA67" s="243"/>
    </row>
    <row r="68" spans="1:27" ht="15" customHeight="1" x14ac:dyDescent="0.4">
      <c r="A68" s="178">
        <f t="shared" si="16"/>
        <v>4</v>
      </c>
      <c r="B68" s="283">
        <f t="shared" si="18"/>
        <v>4</v>
      </c>
      <c r="C68" s="329"/>
      <c r="D68" s="340" t="s">
        <v>128</v>
      </c>
      <c r="E68" s="332"/>
      <c r="F68" s="272" t="str">
        <f t="shared" si="9"/>
        <v/>
      </c>
      <c r="G68" s="338"/>
      <c r="H68" s="338"/>
      <c r="I68" s="336" t="str">
        <f>IF(E68="","",
IF(H68="",0,
IF(G68=H68,100%,
IF(ISERROR(H68/G68),0,
IF(ISERROR(G68/H68),0,
IF(G68&lt;&gt;0,
IF(AND(G68&gt;H68,Logo!$G$18=1),
H68/G68,
G68/H68
)))))))</f>
        <v/>
      </c>
      <c r="J68" s="339" t="str">
        <f>IF(OR(E68="",I68=0),"",
IF(I68&lt;Logo!$F$14,3,
IF(I68&lt;Logo!$F$15,2,1)))</f>
        <v/>
      </c>
      <c r="K68" s="179" t="s">
        <v>456</v>
      </c>
      <c r="L68" s="180"/>
      <c r="M68" s="179" t="s">
        <v>198</v>
      </c>
      <c r="N68" s="172"/>
      <c r="O68" s="319"/>
      <c r="P68" s="319"/>
      <c r="Q68" s="274" t="str">
        <f>IF(N68="","",
IF(P68="",0,
IF(O68=P68,100%,
IF(ISERROR(P68/O68),0,
IF(ISERROR(O68/P68),0,
IF(O68&lt;&gt;0,
IF(AND(O68&gt;P68,Logo!$G$18=1),
P68/O68,
O68/P68
)))))))</f>
        <v/>
      </c>
      <c r="R68" s="275" t="str">
        <f>IF(OR(N68="",Q68=0),"",
IF(Q68&lt;Logo!$F$14,3,
IF(Q68&lt;Logo!$F$15,2,1)))</f>
        <v/>
      </c>
      <c r="S68" s="179" t="s">
        <v>376</v>
      </c>
      <c r="T68" s="181"/>
      <c r="U68" s="281"/>
      <c r="V68" s="182"/>
      <c r="W68" s="183"/>
      <c r="X68" s="183"/>
      <c r="Y68" s="282"/>
      <c r="Z68" s="278"/>
      <c r="AA68" s="243"/>
    </row>
    <row r="69" spans="1:27" ht="12.75" customHeight="1" x14ac:dyDescent="0.4">
      <c r="A69" s="178">
        <f t="shared" si="16"/>
        <v>4</v>
      </c>
      <c r="B69" s="283">
        <f t="shared" si="18"/>
        <v>4</v>
      </c>
      <c r="C69" s="330"/>
      <c r="D69" s="340"/>
      <c r="E69" s="332"/>
      <c r="F69" s="284" t="str">
        <f t="shared" si="9"/>
        <v/>
      </c>
      <c r="G69" s="338"/>
      <c r="H69" s="338"/>
      <c r="I69" s="337"/>
      <c r="J69" s="339"/>
      <c r="K69" s="179" t="s">
        <v>457</v>
      </c>
      <c r="L69" s="180"/>
      <c r="M69" s="179" t="s">
        <v>199</v>
      </c>
      <c r="N69" s="172"/>
      <c r="O69" s="319"/>
      <c r="P69" s="319"/>
      <c r="Q69" s="274" t="str">
        <f>IF(N69="","",
IF(P69="",0,
IF(O69=P69,100%,
IF(ISERROR(P69/O69),0,
IF(ISERROR(O69/P69),0,
IF(O69&lt;&gt;0,
IF(AND(O69&gt;P69,Logo!$G$18=1),
P69/O69,
O69/P69
)))))))</f>
        <v/>
      </c>
      <c r="R69" s="275" t="str">
        <f>IF(OR(N69="",Q69=0),"",
IF(Q69&lt;Logo!$F$14,3,
IF(Q69&lt;Logo!$F$15,2,1)))</f>
        <v/>
      </c>
      <c r="S69" s="179" t="s">
        <v>377</v>
      </c>
      <c r="T69" s="181"/>
      <c r="U69" s="281"/>
      <c r="V69" s="182"/>
      <c r="W69" s="183"/>
      <c r="X69" s="183"/>
      <c r="Y69" s="282"/>
      <c r="Z69" s="278" t="str">
        <f t="shared" si="17"/>
        <v>drucken</v>
      </c>
      <c r="AA69" s="243"/>
    </row>
    <row r="70" spans="1:27" ht="14.25" x14ac:dyDescent="0.4">
      <c r="A70" s="178">
        <f>IF(B70=B54,B54,B54+1)</f>
        <v>5</v>
      </c>
      <c r="B70" s="271">
        <f>B54+1</f>
        <v>5</v>
      </c>
      <c r="C70" s="325" t="s">
        <v>236</v>
      </c>
      <c r="D70" s="331" t="s">
        <v>129</v>
      </c>
      <c r="E70" s="332"/>
      <c r="F70" s="272" t="str">
        <f t="shared" si="9"/>
        <v/>
      </c>
      <c r="G70" s="333"/>
      <c r="H70" s="335"/>
      <c r="I70" s="336" t="str">
        <f>IF(E70="","",
IF(H70="",0,
IF(G70=H70,100%,
IF(ISERROR(H70/G70),0,
IF(ISERROR(G70/H70),0,
IF(G70&lt;&gt;0,
IF(AND(G70&gt;H70,Logo!$G$18=1),
H70/G70,
G70/H70
)))))))</f>
        <v/>
      </c>
      <c r="J70" s="339" t="str">
        <f>IF(OR(E70="",I70=0),"",
IF(I70&lt;Logo!$F$14,3,
IF(I70&lt;Logo!$F$15,2,1)))</f>
        <v/>
      </c>
      <c r="K70" s="184" t="s">
        <v>458</v>
      </c>
      <c r="L70" s="172"/>
      <c r="M70" s="184" t="s">
        <v>200</v>
      </c>
      <c r="N70" s="172"/>
      <c r="O70" s="319"/>
      <c r="P70" s="319"/>
      <c r="Q70" s="274" t="str">
        <f>IF(N70="","",
IF(P70="",0,
IF(O70=P70,100%,
IF(ISERROR(P70/O70),0,
IF(ISERROR(O70/P70),0,
IF(O70&lt;&gt;0,
IF(AND(O70&gt;P70,Logo!$G$18=1),
P70/O70,
O70/P70
)))))))</f>
        <v/>
      </c>
      <c r="R70" s="275" t="str">
        <f>IF(OR(N70="",Q70=0),"",
IF(Q70&lt;Logo!$F$14,3,
IF(Q70&lt;Logo!$F$15,2,1)))</f>
        <v/>
      </c>
      <c r="S70" s="184" t="s">
        <v>378</v>
      </c>
      <c r="T70" s="173"/>
      <c r="U70" s="276"/>
      <c r="V70" s="174"/>
      <c r="W70" s="175"/>
      <c r="X70" s="175"/>
      <c r="Y70" s="277"/>
      <c r="Z70" s="278" t="str">
        <f>IF($C$70="","","drucken")</f>
        <v>drucken</v>
      </c>
      <c r="AA70" s="243"/>
    </row>
    <row r="71" spans="1:27" ht="13.15" x14ac:dyDescent="0.4">
      <c r="A71" s="178">
        <f t="shared" ref="A71:A85" si="19">$A$70</f>
        <v>5</v>
      </c>
      <c r="B71" s="283">
        <f>$B$70</f>
        <v>5</v>
      </c>
      <c r="C71" s="326"/>
      <c r="D71" s="331"/>
      <c r="E71" s="332"/>
      <c r="F71" s="279" t="str">
        <f t="shared" si="9"/>
        <v/>
      </c>
      <c r="G71" s="334"/>
      <c r="H71" s="335"/>
      <c r="I71" s="337"/>
      <c r="J71" s="339"/>
      <c r="K71" s="184" t="s">
        <v>459</v>
      </c>
      <c r="L71" s="172"/>
      <c r="M71" s="184" t="s">
        <v>201</v>
      </c>
      <c r="N71" s="172"/>
      <c r="O71" s="319"/>
      <c r="P71" s="319"/>
      <c r="Q71" s="274" t="str">
        <f>IF(N71="","",
IF(P71="",0,
IF(O71=P71,100%,
IF(ISERROR(P71/O71),0,
IF(ISERROR(O71/P71),0,
IF(O71&lt;&gt;0,
IF(AND(O71&gt;P71,Logo!$G$18=1),
P71/O71,
O71/P71
)))))))</f>
        <v/>
      </c>
      <c r="R71" s="275" t="str">
        <f>IF(OR(N71="",Q71=0),"",
IF(Q71&lt;Logo!$F$14,3,
IF(Q71&lt;Logo!$F$15,2,1)))</f>
        <v/>
      </c>
      <c r="S71" s="184" t="s">
        <v>379</v>
      </c>
      <c r="T71" s="173"/>
      <c r="U71" s="276"/>
      <c r="V71" s="174"/>
      <c r="W71" s="175"/>
      <c r="X71" s="175"/>
      <c r="Y71" s="277"/>
      <c r="Z71" s="278" t="str">
        <f t="shared" ref="Z71:Z85" si="20">IF($C$70="","","drucken")</f>
        <v>drucken</v>
      </c>
      <c r="AA71" s="243"/>
    </row>
    <row r="72" spans="1:27" ht="14.25" x14ac:dyDescent="0.4">
      <c r="A72" s="178">
        <f t="shared" si="19"/>
        <v>5</v>
      </c>
      <c r="B72" s="283">
        <f t="shared" ref="B72:B85" si="21">$B$70</f>
        <v>5</v>
      </c>
      <c r="C72" s="326"/>
      <c r="D72" s="331" t="s">
        <v>130</v>
      </c>
      <c r="E72" s="332"/>
      <c r="F72" s="272" t="str">
        <f t="shared" si="9"/>
        <v/>
      </c>
      <c r="G72" s="335"/>
      <c r="H72" s="335"/>
      <c r="I72" s="336" t="str">
        <f>IF(E72="","",
IF(H72="",0,
IF(G72=H72,100%,
IF(ISERROR(H72/G72),0,
IF(ISERROR(G72/H72),0,
IF(G72&lt;&gt;0,
IF(AND(G72&gt;H72,Logo!$G$18=1),
H72/G72,
G72/H72
)))))))</f>
        <v/>
      </c>
      <c r="J72" s="339" t="str">
        <f>IF(OR(E72="",I72=0),"",
IF(I72&lt;Logo!$F$14,3,
IF(I72&lt;Logo!$F$15,2,1)))</f>
        <v/>
      </c>
      <c r="K72" s="184" t="s">
        <v>460</v>
      </c>
      <c r="L72" s="172"/>
      <c r="M72" s="184" t="s">
        <v>202</v>
      </c>
      <c r="N72" s="172"/>
      <c r="O72" s="319"/>
      <c r="P72" s="319"/>
      <c r="Q72" s="274" t="str">
        <f>IF(N72="","",
IF(P72="",0,
IF(O72=P72,100%,
IF(ISERROR(P72/O72),0,
IF(ISERROR(O72/P72),0,
IF(O72&lt;&gt;0,
IF(AND(O72&gt;P72,Logo!$G$18=1),
P72/O72,
O72/P72
)))))))</f>
        <v/>
      </c>
      <c r="R72" s="275" t="str">
        <f>IF(OR(N72="",Q72=0),"",
IF(Q72&lt;Logo!$F$14,3,
IF(Q72&lt;Logo!$F$15,2,1)))</f>
        <v/>
      </c>
      <c r="S72" s="184" t="s">
        <v>380</v>
      </c>
      <c r="T72" s="173"/>
      <c r="U72" s="276"/>
      <c r="V72" s="174"/>
      <c r="W72" s="175"/>
      <c r="X72" s="175"/>
      <c r="Y72" s="277"/>
      <c r="Z72" s="278" t="str">
        <f t="shared" si="20"/>
        <v>drucken</v>
      </c>
      <c r="AA72" s="243"/>
    </row>
    <row r="73" spans="1:27" ht="13.15" x14ac:dyDescent="0.4">
      <c r="A73" s="178">
        <f t="shared" si="19"/>
        <v>5</v>
      </c>
      <c r="B73" s="283">
        <f t="shared" si="21"/>
        <v>5</v>
      </c>
      <c r="C73" s="326"/>
      <c r="D73" s="331"/>
      <c r="E73" s="332"/>
      <c r="F73" s="279" t="str">
        <f t="shared" si="9"/>
        <v/>
      </c>
      <c r="G73" s="335"/>
      <c r="H73" s="335"/>
      <c r="I73" s="337"/>
      <c r="J73" s="339"/>
      <c r="K73" s="184" t="s">
        <v>461</v>
      </c>
      <c r="L73" s="172"/>
      <c r="M73" s="184" t="s">
        <v>203</v>
      </c>
      <c r="N73" s="172"/>
      <c r="O73" s="319"/>
      <c r="P73" s="319"/>
      <c r="Q73" s="274" t="str">
        <f>IF(N73="","",
IF(P73="",0,
IF(O73=P73,100%,
IF(ISERROR(P73/O73),0,
IF(ISERROR(O73/P73),0,
IF(O73&lt;&gt;0,
IF(AND(O73&gt;P73,Logo!$G$18=1),
P73/O73,
O73/P73
)))))))</f>
        <v/>
      </c>
      <c r="R73" s="275" t="str">
        <f>IF(OR(N73="",Q73=0),"",
IF(Q73&lt;Logo!$F$14,3,
IF(Q73&lt;Logo!$F$15,2,1)))</f>
        <v/>
      </c>
      <c r="S73" s="184" t="s">
        <v>381</v>
      </c>
      <c r="T73" s="173"/>
      <c r="U73" s="276"/>
      <c r="V73" s="174"/>
      <c r="W73" s="175"/>
      <c r="X73" s="175"/>
      <c r="Y73" s="277"/>
      <c r="Z73" s="278" t="str">
        <f t="shared" si="20"/>
        <v>drucken</v>
      </c>
      <c r="AA73" s="243"/>
    </row>
    <row r="74" spans="1:27" ht="14.25" x14ac:dyDescent="0.4">
      <c r="A74" s="178">
        <f t="shared" si="19"/>
        <v>5</v>
      </c>
      <c r="B74" s="283">
        <f t="shared" si="21"/>
        <v>5</v>
      </c>
      <c r="C74" s="326"/>
      <c r="D74" s="331" t="s">
        <v>131</v>
      </c>
      <c r="E74" s="332"/>
      <c r="F74" s="272" t="str">
        <f t="shared" si="9"/>
        <v/>
      </c>
      <c r="G74" s="335"/>
      <c r="H74" s="335"/>
      <c r="I74" s="336" t="str">
        <f>IF(E74="","",
IF(H74="",0,
IF(G74=H74,100%,
IF(ISERROR(H74/G74),0,
IF(ISERROR(G74/H74),0,
IF(G74&lt;&gt;0,
IF(AND(G74&gt;H74,Logo!$G$18=1),
H74/G74,
G74/H74
)))))))</f>
        <v/>
      </c>
      <c r="J74" s="339" t="str">
        <f>IF(OR(E74="",I74=0),"",
IF(I74&lt;Logo!$F$14,3,
IF(I74&lt;Logo!$F$15,2,1)))</f>
        <v/>
      </c>
      <c r="K74" s="184" t="s">
        <v>462</v>
      </c>
      <c r="L74" s="172"/>
      <c r="M74" s="184" t="s">
        <v>204</v>
      </c>
      <c r="N74" s="172"/>
      <c r="O74" s="319"/>
      <c r="P74" s="319"/>
      <c r="Q74" s="274" t="str">
        <f>IF(N74="","",
IF(P74="",0,
IF(O74=P74,100%,
IF(ISERROR(P74/O74),0,
IF(ISERROR(O74/P74),0,
IF(O74&lt;&gt;0,
IF(AND(O74&gt;P74,Logo!$G$18=1),
P74/O74,
O74/P74
)))))))</f>
        <v/>
      </c>
      <c r="R74" s="275" t="str">
        <f>IF(OR(N74="",Q74=0),"",
IF(Q74&lt;Logo!$F$14,3,
IF(Q74&lt;Logo!$F$15,2,1)))</f>
        <v/>
      </c>
      <c r="S74" s="184" t="s">
        <v>382</v>
      </c>
      <c r="T74" s="173"/>
      <c r="U74" s="276"/>
      <c r="V74" s="174"/>
      <c r="W74" s="175"/>
      <c r="X74" s="175"/>
      <c r="Y74" s="277"/>
      <c r="Z74" s="278" t="str">
        <f t="shared" si="20"/>
        <v>drucken</v>
      </c>
      <c r="AA74" s="243"/>
    </row>
    <row r="75" spans="1:27" ht="13.15" x14ac:dyDescent="0.4">
      <c r="A75" s="178">
        <f t="shared" si="19"/>
        <v>5</v>
      </c>
      <c r="B75" s="283">
        <f t="shared" si="21"/>
        <v>5</v>
      </c>
      <c r="C75" s="326"/>
      <c r="D75" s="331"/>
      <c r="E75" s="332"/>
      <c r="F75" s="279" t="str">
        <f t="shared" si="9"/>
        <v/>
      </c>
      <c r="G75" s="335"/>
      <c r="H75" s="335"/>
      <c r="I75" s="337"/>
      <c r="J75" s="339"/>
      <c r="K75" s="184" t="s">
        <v>463</v>
      </c>
      <c r="L75" s="172"/>
      <c r="M75" s="184" t="s">
        <v>205</v>
      </c>
      <c r="N75" s="172"/>
      <c r="O75" s="319"/>
      <c r="P75" s="319"/>
      <c r="Q75" s="274" t="str">
        <f>IF(N75="","",
IF(P75="",0,
IF(O75=P75,100%,
IF(ISERROR(P75/O75),0,
IF(ISERROR(O75/P75),0,
IF(O75&lt;&gt;0,
IF(AND(O75&gt;P75,Logo!$G$18=1),
P75/O75,
O75/P75
)))))))</f>
        <v/>
      </c>
      <c r="R75" s="275" t="str">
        <f>IF(OR(N75="",Q75=0),"",
IF(Q75&lt;Logo!$F$14,3,
IF(Q75&lt;Logo!$F$15,2,1)))</f>
        <v/>
      </c>
      <c r="S75" s="184" t="s">
        <v>383</v>
      </c>
      <c r="T75" s="173"/>
      <c r="U75" s="276"/>
      <c r="V75" s="174"/>
      <c r="W75" s="175"/>
      <c r="X75" s="175"/>
      <c r="Y75" s="277"/>
      <c r="Z75" s="278" t="str">
        <f t="shared" si="20"/>
        <v>drucken</v>
      </c>
      <c r="AA75" s="243"/>
    </row>
    <row r="76" spans="1:27" ht="14.25" x14ac:dyDescent="0.4">
      <c r="A76" s="178">
        <f t="shared" si="19"/>
        <v>5</v>
      </c>
      <c r="B76" s="283">
        <f t="shared" si="21"/>
        <v>5</v>
      </c>
      <c r="C76" s="326"/>
      <c r="D76" s="331" t="s">
        <v>132</v>
      </c>
      <c r="E76" s="332"/>
      <c r="F76" s="272" t="str">
        <f t="shared" si="9"/>
        <v/>
      </c>
      <c r="G76" s="333"/>
      <c r="H76" s="335"/>
      <c r="I76" s="336" t="str">
        <f>IF(E76="","",
IF(H76="",0,
IF(G76=H76,100%,
IF(ISERROR(H76/G76),0,
IF(ISERROR(G76/H76),0,
IF(G76&lt;&gt;0,
IF(AND(G76&gt;H76,Logo!$G$18=1),
H76/G76,
G76/H76
)))))))</f>
        <v/>
      </c>
      <c r="J76" s="339" t="str">
        <f>IF(OR(E76="",I76=0),"",
IF(I76&lt;Logo!$F$14,3,
IF(I76&lt;Logo!$F$15,2,1)))</f>
        <v/>
      </c>
      <c r="K76" s="184" t="s">
        <v>464</v>
      </c>
      <c r="L76" s="172"/>
      <c r="M76" s="184" t="s">
        <v>206</v>
      </c>
      <c r="N76" s="172"/>
      <c r="O76" s="319"/>
      <c r="P76" s="319"/>
      <c r="Q76" s="274" t="str">
        <f>IF(N76="","",
IF(P76="",0,
IF(O76=P76,100%,
IF(ISERROR(P76/O76),0,
IF(ISERROR(O76/P76),0,
IF(O76&lt;&gt;0,
IF(AND(O76&gt;P76,Logo!$G$18=1),
P76/O76,
O76/P76
)))))))</f>
        <v/>
      </c>
      <c r="R76" s="275" t="str">
        <f>IF(OR(N76="",Q76=0),"",
IF(Q76&lt;Logo!$F$14,3,
IF(Q76&lt;Logo!$F$15,2,1)))</f>
        <v/>
      </c>
      <c r="S76" s="184" t="s">
        <v>384</v>
      </c>
      <c r="T76" s="173"/>
      <c r="U76" s="276"/>
      <c r="V76" s="174"/>
      <c r="W76" s="175"/>
      <c r="X76" s="175"/>
      <c r="Y76" s="277"/>
      <c r="Z76" s="278" t="str">
        <f t="shared" si="20"/>
        <v>drucken</v>
      </c>
      <c r="AA76" s="243"/>
    </row>
    <row r="77" spans="1:27" ht="13.15" x14ac:dyDescent="0.4">
      <c r="A77" s="178">
        <f t="shared" si="19"/>
        <v>5</v>
      </c>
      <c r="B77" s="283">
        <f t="shared" si="21"/>
        <v>5</v>
      </c>
      <c r="C77" s="326"/>
      <c r="D77" s="331"/>
      <c r="E77" s="332"/>
      <c r="F77" s="279" t="str">
        <f t="shared" si="9"/>
        <v/>
      </c>
      <c r="G77" s="334"/>
      <c r="H77" s="335"/>
      <c r="I77" s="337"/>
      <c r="J77" s="339"/>
      <c r="K77" s="184" t="s">
        <v>465</v>
      </c>
      <c r="L77" s="172"/>
      <c r="M77" s="184" t="s">
        <v>207</v>
      </c>
      <c r="N77" s="172"/>
      <c r="O77" s="319"/>
      <c r="P77" s="319"/>
      <c r="Q77" s="274" t="str">
        <f>IF(N77="","",
IF(P77="",0,
IF(O77=P77,100%,
IF(ISERROR(P77/O77),0,
IF(ISERROR(O77/P77),0,
IF(O77&lt;&gt;0,
IF(AND(O77&gt;P77,Logo!$G$18=1),
P77/O77,
O77/P77
)))))))</f>
        <v/>
      </c>
      <c r="R77" s="275" t="str">
        <f>IF(OR(N77="",Q77=0),"",
IF(Q77&lt;Logo!$F$14,3,
IF(Q77&lt;Logo!$F$15,2,1)))</f>
        <v/>
      </c>
      <c r="S77" s="184" t="s">
        <v>385</v>
      </c>
      <c r="T77" s="173"/>
      <c r="U77" s="276"/>
      <c r="V77" s="174"/>
      <c r="W77" s="175"/>
      <c r="X77" s="175"/>
      <c r="Y77" s="277"/>
      <c r="Z77" s="278"/>
      <c r="AA77" s="243"/>
    </row>
    <row r="78" spans="1:27" ht="15" customHeight="1" x14ac:dyDescent="0.4">
      <c r="A78" s="178">
        <f t="shared" si="19"/>
        <v>5</v>
      </c>
      <c r="B78" s="283">
        <f t="shared" si="21"/>
        <v>5</v>
      </c>
      <c r="C78" s="326"/>
      <c r="D78" s="331" t="s">
        <v>133</v>
      </c>
      <c r="E78" s="332"/>
      <c r="F78" s="272" t="str">
        <f t="shared" si="9"/>
        <v/>
      </c>
      <c r="G78" s="335"/>
      <c r="H78" s="335"/>
      <c r="I78" s="336" t="str">
        <f>IF(E78="","",
IF(H78="",0,
IF(G78=H78,100%,
IF(ISERROR(H78/G78),0,
IF(ISERROR(G78/H78),0,
IF(G78&lt;&gt;0,
IF(AND(G78&gt;H78,Logo!$G$18=1),
H78/G78,
G78/H78
)))))))</f>
        <v/>
      </c>
      <c r="J78" s="339"/>
      <c r="K78" s="184" t="s">
        <v>466</v>
      </c>
      <c r="L78" s="172"/>
      <c r="M78" s="184" t="s">
        <v>208</v>
      </c>
      <c r="N78" s="172"/>
      <c r="O78" s="320"/>
      <c r="P78" s="320"/>
      <c r="Q78" s="274" t="str">
        <f>IF(N78="","",
IF(P78="",0,
IF(O78=P78,100%,
IF(ISERROR(P78/O78),0,
IF(ISERROR(O78/P78),0,
IF(O78&lt;&gt;0,
IF(AND(O78&gt;P78,Logo!$G$18=1),
P78/O78,
O78/P78
)))))))</f>
        <v/>
      </c>
      <c r="R78" s="275" t="str">
        <f>IF(OR(N78="",Q78=0),"",
IF(Q78&lt;Logo!$F$14,3,
IF(Q78&lt;Logo!$F$15,2,1)))</f>
        <v/>
      </c>
      <c r="S78" s="184" t="s">
        <v>386</v>
      </c>
      <c r="T78" s="173"/>
      <c r="U78" s="276"/>
      <c r="V78" s="174"/>
      <c r="W78" s="175"/>
      <c r="X78" s="175"/>
      <c r="Y78" s="277"/>
      <c r="Z78" s="278"/>
      <c r="AA78" s="243"/>
    </row>
    <row r="79" spans="1:27" ht="12.75" customHeight="1" x14ac:dyDescent="0.4">
      <c r="A79" s="178">
        <f t="shared" si="19"/>
        <v>5</v>
      </c>
      <c r="B79" s="283">
        <f t="shared" si="21"/>
        <v>5</v>
      </c>
      <c r="C79" s="326"/>
      <c r="D79" s="331"/>
      <c r="E79" s="332"/>
      <c r="F79" s="279" t="str">
        <f t="shared" si="9"/>
        <v/>
      </c>
      <c r="G79" s="335"/>
      <c r="H79" s="335"/>
      <c r="I79" s="337"/>
      <c r="J79" s="339"/>
      <c r="K79" s="184" t="s">
        <v>467</v>
      </c>
      <c r="L79" s="172"/>
      <c r="M79" s="184" t="s">
        <v>209</v>
      </c>
      <c r="N79" s="172"/>
      <c r="O79" s="319"/>
      <c r="P79" s="319"/>
      <c r="Q79" s="274" t="str">
        <f>IF(N79="","",
IF(P79="",0,
IF(O79=P79,100%,
IF(ISERROR(P79/O79),0,
IF(ISERROR(O79/P79),0,
IF(O79&lt;&gt;0,
IF(AND(O79&gt;P79,Logo!$G$18=1),
P79/O79,
O79/P79
)))))))</f>
        <v/>
      </c>
      <c r="R79" s="275" t="str">
        <f>IF(OR(N79="",Q79=0),"",
IF(Q79&lt;Logo!$F$14,3,
IF(Q79&lt;Logo!$F$15,2,1)))</f>
        <v/>
      </c>
      <c r="S79" s="184" t="s">
        <v>387</v>
      </c>
      <c r="T79" s="173"/>
      <c r="U79" s="276"/>
      <c r="V79" s="174"/>
      <c r="W79" s="175"/>
      <c r="X79" s="175"/>
      <c r="Y79" s="277"/>
      <c r="Z79" s="278"/>
      <c r="AA79" s="243"/>
    </row>
    <row r="80" spans="1:27" ht="15" customHeight="1" x14ac:dyDescent="0.4">
      <c r="A80" s="178">
        <f t="shared" si="19"/>
        <v>5</v>
      </c>
      <c r="B80" s="283">
        <f t="shared" si="21"/>
        <v>5</v>
      </c>
      <c r="C80" s="326"/>
      <c r="D80" s="331" t="s">
        <v>134</v>
      </c>
      <c r="E80" s="332"/>
      <c r="F80" s="272" t="str">
        <f t="shared" si="9"/>
        <v/>
      </c>
      <c r="G80" s="333"/>
      <c r="H80" s="335"/>
      <c r="I80" s="336" t="str">
        <f>IF(E80="","",
IF(H80="",0,
IF(G80=H80,100%,
IF(ISERROR(H80/G80),0,
IF(ISERROR(G80/H80),0,
IF(G80&lt;&gt;0,
IF(AND(G80&gt;H80,Logo!$G$18=1),
H80/G80,
G80/H80
)))))))</f>
        <v/>
      </c>
      <c r="J80" s="339"/>
      <c r="K80" s="184" t="s">
        <v>468</v>
      </c>
      <c r="L80" s="172"/>
      <c r="M80" s="184" t="s">
        <v>210</v>
      </c>
      <c r="N80" s="172"/>
      <c r="O80" s="319"/>
      <c r="P80" s="319"/>
      <c r="Q80" s="274" t="str">
        <f>IF(N80="","",
IF(P80="",0,
IF(O80=P80,100%,
IF(ISERROR(P80/O80),0,
IF(ISERROR(O80/P80),0,
IF(O80&lt;&gt;0,
IF(AND(O80&gt;P80,Logo!$G$18=1),
P80/O80,
O80/P80
)))))))</f>
        <v/>
      </c>
      <c r="R80" s="275" t="str">
        <f>IF(OR(N80="",Q80=0),"",
IF(Q80&lt;Logo!$F$14,3,
IF(Q80&lt;Logo!$F$15,2,1)))</f>
        <v/>
      </c>
      <c r="S80" s="184" t="s">
        <v>388</v>
      </c>
      <c r="T80" s="173"/>
      <c r="U80" s="276"/>
      <c r="V80" s="174"/>
      <c r="W80" s="175"/>
      <c r="X80" s="175"/>
      <c r="Y80" s="277"/>
      <c r="Z80" s="278"/>
      <c r="AA80" s="243"/>
    </row>
    <row r="81" spans="1:27" ht="12.75" customHeight="1" x14ac:dyDescent="0.4">
      <c r="A81" s="178">
        <f t="shared" si="19"/>
        <v>5</v>
      </c>
      <c r="B81" s="283">
        <f t="shared" si="21"/>
        <v>5</v>
      </c>
      <c r="C81" s="326"/>
      <c r="D81" s="331"/>
      <c r="E81" s="332"/>
      <c r="F81" s="279" t="str">
        <f t="shared" si="9"/>
        <v/>
      </c>
      <c r="G81" s="334"/>
      <c r="H81" s="335"/>
      <c r="I81" s="337"/>
      <c r="J81" s="339"/>
      <c r="K81" s="184" t="s">
        <v>469</v>
      </c>
      <c r="L81" s="172"/>
      <c r="M81" s="184" t="s">
        <v>211</v>
      </c>
      <c r="N81" s="172"/>
      <c r="O81" s="321"/>
      <c r="P81" s="321"/>
      <c r="Q81" s="274" t="str">
        <f>IF(N81="","",
IF(P81="",0,
IF(O81=P81,100%,
IF(ISERROR(P81/O81),0,
IF(ISERROR(O81/P81),0,
IF(O81&lt;&gt;0,
IF(AND(O81&gt;P81,Logo!$G$18=1),
P81/O81,
O81/P81
)))))))</f>
        <v/>
      </c>
      <c r="R81" s="275" t="str">
        <f>IF(OR(N81="",Q81=0),"",
IF(Q81&lt;Logo!$F$14,3,
IF(Q81&lt;Logo!$F$15,2,1)))</f>
        <v/>
      </c>
      <c r="S81" s="184" t="s">
        <v>389</v>
      </c>
      <c r="T81" s="173"/>
      <c r="U81" s="276"/>
      <c r="V81" s="174"/>
      <c r="W81" s="175"/>
      <c r="X81" s="175"/>
      <c r="Y81" s="277"/>
      <c r="Z81" s="278"/>
      <c r="AA81" s="243"/>
    </row>
    <row r="82" spans="1:27" ht="15" customHeight="1" x14ac:dyDescent="0.4">
      <c r="A82" s="178">
        <f t="shared" si="19"/>
        <v>5</v>
      </c>
      <c r="B82" s="283">
        <f t="shared" si="21"/>
        <v>5</v>
      </c>
      <c r="C82" s="326"/>
      <c r="D82" s="331" t="s">
        <v>135</v>
      </c>
      <c r="E82" s="332"/>
      <c r="F82" s="272" t="str">
        <f t="shared" si="9"/>
        <v/>
      </c>
      <c r="G82" s="335"/>
      <c r="H82" s="335"/>
      <c r="I82" s="336" t="str">
        <f>IF(E82="","",
IF(H82="",0,
IF(G82=H82,100%,
IF(ISERROR(H82/G82),0,
IF(ISERROR(G82/H82),0,
IF(G82&lt;&gt;0,
IF(AND(G82&gt;H82,Logo!$G$18=1),
H82/G82,
G82/H82
)))))))</f>
        <v/>
      </c>
      <c r="J82" s="339"/>
      <c r="K82" s="184" t="s">
        <v>470</v>
      </c>
      <c r="L82" s="172"/>
      <c r="M82" s="184" t="s">
        <v>212</v>
      </c>
      <c r="N82" s="172"/>
      <c r="O82" s="321"/>
      <c r="P82" s="321"/>
      <c r="Q82" s="274" t="str">
        <f>IF(N82="","",
IF(P82="",0,
IF(O82=P82,100%,
IF(ISERROR(P82/O82),0,
IF(ISERROR(O82/P82),0,
IF(O82&lt;&gt;0,
IF(AND(O82&gt;P82,Logo!$G$18=1),
P82/O82,
O82/P82
)))))))</f>
        <v/>
      </c>
      <c r="R82" s="275" t="str">
        <f>IF(OR(N82="",Q82=0),"",
IF(Q82&lt;Logo!$F$14,3,
IF(Q82&lt;Logo!$F$15,2,1)))</f>
        <v/>
      </c>
      <c r="S82" s="184" t="s">
        <v>390</v>
      </c>
      <c r="T82" s="173"/>
      <c r="U82" s="276"/>
      <c r="V82" s="174"/>
      <c r="W82" s="175"/>
      <c r="X82" s="175"/>
      <c r="Y82" s="277"/>
      <c r="Z82" s="278"/>
      <c r="AA82" s="243"/>
    </row>
    <row r="83" spans="1:27" ht="12.75" customHeight="1" x14ac:dyDescent="0.4">
      <c r="A83" s="178">
        <f t="shared" si="19"/>
        <v>5</v>
      </c>
      <c r="B83" s="283">
        <f t="shared" si="21"/>
        <v>5</v>
      </c>
      <c r="C83" s="326"/>
      <c r="D83" s="331"/>
      <c r="E83" s="332"/>
      <c r="F83" s="279" t="str">
        <f t="shared" si="9"/>
        <v/>
      </c>
      <c r="G83" s="335"/>
      <c r="H83" s="335"/>
      <c r="I83" s="337"/>
      <c r="J83" s="339"/>
      <c r="K83" s="184" t="s">
        <v>471</v>
      </c>
      <c r="L83" s="172"/>
      <c r="M83" s="184" t="s">
        <v>213</v>
      </c>
      <c r="N83" s="172"/>
      <c r="O83" s="321"/>
      <c r="P83" s="321"/>
      <c r="Q83" s="274" t="str">
        <f>IF(N83="","",
IF(P83="",0,
IF(O83=P83,100%,
IF(ISERROR(P83/O83),0,
IF(ISERROR(O83/P83),0,
IF(O83&lt;&gt;0,
IF(AND(O83&gt;P83,Logo!$G$18=1),
P83/O83,
O83/P83
)))))))</f>
        <v/>
      </c>
      <c r="R83" s="275" t="str">
        <f>IF(OR(N83="",Q83=0),"",
IF(Q83&lt;Logo!$F$14,3,
IF(Q83&lt;Logo!$F$15,2,1)))</f>
        <v/>
      </c>
      <c r="S83" s="184" t="s">
        <v>391</v>
      </c>
      <c r="T83" s="173"/>
      <c r="U83" s="276"/>
      <c r="V83" s="174"/>
      <c r="W83" s="175"/>
      <c r="X83" s="175"/>
      <c r="Y83" s="277"/>
      <c r="Z83" s="278"/>
      <c r="AA83" s="243"/>
    </row>
    <row r="84" spans="1:27" ht="15" customHeight="1" x14ac:dyDescent="0.4">
      <c r="A84" s="178">
        <f t="shared" si="19"/>
        <v>5</v>
      </c>
      <c r="B84" s="283">
        <f t="shared" si="21"/>
        <v>5</v>
      </c>
      <c r="C84" s="326"/>
      <c r="D84" s="331" t="s">
        <v>136</v>
      </c>
      <c r="E84" s="332"/>
      <c r="F84" s="272" t="str">
        <f t="shared" ref="F84:F147" si="22">IF(E84&lt;&gt;"","?","")</f>
        <v/>
      </c>
      <c r="G84" s="338"/>
      <c r="H84" s="338"/>
      <c r="I84" s="336" t="str">
        <f>IF(E84="","",
IF(H84="",0,
IF(G84=H84,100%,
IF(ISERROR(H84/G84),0,
IF(ISERROR(G84/H84),0,
IF(G84&lt;&gt;0,
IF(AND(G84&gt;H84,Logo!$G$18=1),
H84/G84,
G84/H84
)))))))</f>
        <v/>
      </c>
      <c r="J84" s="339"/>
      <c r="K84" s="184" t="s">
        <v>472</v>
      </c>
      <c r="L84" s="172"/>
      <c r="M84" s="184" t="s">
        <v>214</v>
      </c>
      <c r="N84" s="172"/>
      <c r="O84" s="320"/>
      <c r="P84" s="320"/>
      <c r="Q84" s="274" t="str">
        <f>IF(N84="","",
IF(P84="",0,
IF(O84=P84,100%,
IF(ISERROR(P84/O84),0,
IF(ISERROR(O84/P84),0,
IF(O84&lt;&gt;0,
IF(AND(O84&gt;P84,Logo!$G$18=1),
P84/O84,
O84/P84
)))))))</f>
        <v/>
      </c>
      <c r="R84" s="275" t="str">
        <f>IF(OR(N84="",Q84=0),"",
IF(Q84&lt;Logo!$F$14,3,
IF(Q84&lt;Logo!$F$15,2,1)))</f>
        <v/>
      </c>
      <c r="S84" s="184" t="s">
        <v>392</v>
      </c>
      <c r="T84" s="173"/>
      <c r="U84" s="276"/>
      <c r="V84" s="174"/>
      <c r="W84" s="175"/>
      <c r="X84" s="175"/>
      <c r="Y84" s="277"/>
      <c r="Z84" s="278"/>
      <c r="AA84" s="243"/>
    </row>
    <row r="85" spans="1:27" ht="12.75" customHeight="1" x14ac:dyDescent="0.4">
      <c r="A85" s="178">
        <f t="shared" si="19"/>
        <v>5</v>
      </c>
      <c r="B85" s="283">
        <f t="shared" si="21"/>
        <v>5</v>
      </c>
      <c r="C85" s="327"/>
      <c r="D85" s="331"/>
      <c r="E85" s="332"/>
      <c r="F85" s="279" t="str">
        <f t="shared" si="22"/>
        <v/>
      </c>
      <c r="G85" s="338"/>
      <c r="H85" s="338"/>
      <c r="I85" s="337"/>
      <c r="J85" s="339"/>
      <c r="K85" s="184" t="s">
        <v>473</v>
      </c>
      <c r="L85" s="172"/>
      <c r="M85" s="184" t="s">
        <v>215</v>
      </c>
      <c r="N85" s="172"/>
      <c r="O85" s="321"/>
      <c r="P85" s="321"/>
      <c r="Q85" s="274" t="str">
        <f>IF(N85="","",
IF(P85="",0,
IF(O85=P85,100%,
IF(ISERROR(P85/O85),0,
IF(ISERROR(O85/P85),0,
IF(O85&lt;&gt;0,
IF(AND(O85&gt;P85,Logo!$G$18=1),
P85/O85,
O85/P85
)))))))</f>
        <v/>
      </c>
      <c r="R85" s="275" t="str">
        <f>IF(OR(N85="",Q85=0),"",
IF(Q85&lt;Logo!$F$14,3,
IF(Q85&lt;Logo!$F$15,2,1)))</f>
        <v/>
      </c>
      <c r="S85" s="184" t="s">
        <v>393</v>
      </c>
      <c r="T85" s="173"/>
      <c r="U85" s="276"/>
      <c r="V85" s="174"/>
      <c r="W85" s="175"/>
      <c r="X85" s="175"/>
      <c r="Y85" s="277"/>
      <c r="Z85" s="278" t="str">
        <f t="shared" si="20"/>
        <v>drucken</v>
      </c>
      <c r="AA85" s="243"/>
    </row>
    <row r="86" spans="1:27" ht="14.25" x14ac:dyDescent="0.4">
      <c r="A86" s="178">
        <f>IF(B86=B70,B70,B70+1)</f>
        <v>6</v>
      </c>
      <c r="B86" s="271">
        <f>B70+1</f>
        <v>6</v>
      </c>
      <c r="C86" s="328" t="s">
        <v>266</v>
      </c>
      <c r="D86" s="340" t="s">
        <v>933</v>
      </c>
      <c r="E86" s="332"/>
      <c r="F86" s="272" t="str">
        <f t="shared" si="22"/>
        <v/>
      </c>
      <c r="G86" s="342"/>
      <c r="H86" s="338"/>
      <c r="I86" s="336" t="str">
        <f>IF(E86="","",
IF(H86="",0,
IF(G86=H86,100%,
IF(ISERROR(H86/G86),0,
IF(ISERROR(G86/H86),0,
IF(G86&lt;&gt;0,
IF(AND(G86&gt;H86,Logo!$G$18=1),
H86/G86,
G86/H86
)))))))</f>
        <v/>
      </c>
      <c r="J86" s="339" t="str">
        <f>IF(OR(E86="",I86=0),"",
IF(I86&lt;Logo!$F$14,3,
IF(I86&lt;Logo!$F$15,2,1)))</f>
        <v/>
      </c>
      <c r="K86" s="179" t="s">
        <v>973</v>
      </c>
      <c r="L86" s="180"/>
      <c r="M86" s="179" t="s">
        <v>989</v>
      </c>
      <c r="N86" s="172"/>
      <c r="O86" s="320"/>
      <c r="P86" s="320"/>
      <c r="Q86" s="274" t="str">
        <f>IF(N86="","",
IF(P86="",0,
IF(O86=P86,100%,
IF(ISERROR(P86/O86),0,
IF(ISERROR(O86/P86),0,
IF(O86&lt;&gt;0,
IF(AND(O86&gt;P86,Logo!$G$18=1),
P86/O86,
O86/P86
)))))))</f>
        <v/>
      </c>
      <c r="R86" s="275" t="str">
        <f>IF(OR(N86="",Q86=0),"",
IF(Q86&lt;Logo!$F$14,3,
IF(Q86&lt;Logo!$F$15,2,1)))</f>
        <v/>
      </c>
      <c r="S86" s="179" t="s">
        <v>1005</v>
      </c>
      <c r="T86" s="181"/>
      <c r="U86" s="281"/>
      <c r="V86" s="182"/>
      <c r="W86" s="183"/>
      <c r="X86" s="183"/>
      <c r="Y86" s="282"/>
      <c r="Z86" s="278" t="str">
        <f>IF($C$86="","","drucken")</f>
        <v>drucken</v>
      </c>
      <c r="AA86" s="243"/>
    </row>
    <row r="87" spans="1:27" ht="13.15" x14ac:dyDescent="0.4">
      <c r="A87" s="178">
        <f t="shared" ref="A87:A101" si="23">$A$86</f>
        <v>6</v>
      </c>
      <c r="B87" s="283">
        <f>$B$86</f>
        <v>6</v>
      </c>
      <c r="C87" s="329"/>
      <c r="D87" s="340"/>
      <c r="E87" s="332"/>
      <c r="F87" s="284" t="str">
        <f t="shared" si="22"/>
        <v/>
      </c>
      <c r="G87" s="343"/>
      <c r="H87" s="338"/>
      <c r="I87" s="337"/>
      <c r="J87" s="339"/>
      <c r="K87" s="179" t="s">
        <v>974</v>
      </c>
      <c r="L87" s="180"/>
      <c r="M87" s="179" t="s">
        <v>990</v>
      </c>
      <c r="N87" s="172"/>
      <c r="O87" s="319"/>
      <c r="P87" s="319"/>
      <c r="Q87" s="274" t="str">
        <f>IF(N87="","",
IF(P87="",0,
IF(O87=P87,100%,
IF(ISERROR(P87/O87),0,
IF(ISERROR(O87/P87),0,
IF(O87&lt;&gt;0,
IF(AND(O87&gt;P87,Logo!$G$18=1),
P87/O87,
O87/P87
)))))))</f>
        <v/>
      </c>
      <c r="R87" s="275" t="str">
        <f>IF(OR(N87="",Q87=0),"",
IF(Q87&lt;Logo!$F$14,3,
IF(Q87&lt;Logo!$F$15,2,1)))</f>
        <v/>
      </c>
      <c r="S87" s="179" t="s">
        <v>1006</v>
      </c>
      <c r="T87" s="181"/>
      <c r="U87" s="281"/>
      <c r="V87" s="182"/>
      <c r="W87" s="183"/>
      <c r="X87" s="183"/>
      <c r="Y87" s="282"/>
      <c r="Z87" s="278" t="str">
        <f t="shared" ref="Z87:Z101" si="24">IF($C$86="","","drucken")</f>
        <v>drucken</v>
      </c>
      <c r="AA87" s="243"/>
    </row>
    <row r="88" spans="1:27" ht="14.25" x14ac:dyDescent="0.4">
      <c r="A88" s="178">
        <f t="shared" si="23"/>
        <v>6</v>
      </c>
      <c r="B88" s="283">
        <f t="shared" ref="B88:B101" si="25">$B$86</f>
        <v>6</v>
      </c>
      <c r="C88" s="329"/>
      <c r="D88" s="340" t="s">
        <v>934</v>
      </c>
      <c r="E88" s="332"/>
      <c r="F88" s="272" t="str">
        <f t="shared" si="22"/>
        <v/>
      </c>
      <c r="G88" s="338"/>
      <c r="H88" s="338"/>
      <c r="I88" s="336" t="str">
        <f>IF(E88="","",
IF(H88="",0,
IF(G88=H88,100%,
IF(ISERROR(H88/G88),0,
IF(ISERROR(G88/H88),0,
IF(G88&lt;&gt;0,
IF(AND(G88&gt;H88,Logo!$G$18=1),
H88/G88,
G88/H88
)))))))</f>
        <v/>
      </c>
      <c r="J88" s="339" t="str">
        <f>IF(OR(E88="",I88=0),"",
IF(I88&lt;Logo!$F$14,3,
IF(I88&lt;Logo!$F$15,2,1)))</f>
        <v/>
      </c>
      <c r="K88" s="179" t="s">
        <v>975</v>
      </c>
      <c r="L88" s="180"/>
      <c r="M88" s="179" t="s">
        <v>991</v>
      </c>
      <c r="N88" s="172"/>
      <c r="O88" s="319"/>
      <c r="P88" s="319"/>
      <c r="Q88" s="274" t="str">
        <f>IF(N88="","",
IF(P88="",0,
IF(O88=P88,100%,
IF(ISERROR(P88/O88),0,
IF(ISERROR(O88/P88),0,
IF(O88&lt;&gt;0,
IF(AND(O88&gt;P88,Logo!$G$18=1),
P88/O88,
O88/P88
)))))))</f>
        <v/>
      </c>
      <c r="R88" s="275" t="str">
        <f>IF(OR(N88="",Q88=0),"",
IF(Q88&lt;Logo!$F$14,3,
IF(Q88&lt;Logo!$F$15,2,1)))</f>
        <v/>
      </c>
      <c r="S88" s="179" t="s">
        <v>1007</v>
      </c>
      <c r="T88" s="181"/>
      <c r="U88" s="281"/>
      <c r="V88" s="182"/>
      <c r="W88" s="183"/>
      <c r="X88" s="183"/>
      <c r="Y88" s="282"/>
      <c r="Z88" s="278" t="str">
        <f t="shared" si="24"/>
        <v>drucken</v>
      </c>
      <c r="AA88" s="243"/>
    </row>
    <row r="89" spans="1:27" ht="13.15" x14ac:dyDescent="0.4">
      <c r="A89" s="178">
        <f t="shared" si="23"/>
        <v>6</v>
      </c>
      <c r="B89" s="283">
        <f t="shared" si="25"/>
        <v>6</v>
      </c>
      <c r="C89" s="329"/>
      <c r="D89" s="340"/>
      <c r="E89" s="332"/>
      <c r="F89" s="284" t="str">
        <f t="shared" si="22"/>
        <v/>
      </c>
      <c r="G89" s="338"/>
      <c r="H89" s="338"/>
      <c r="I89" s="337"/>
      <c r="J89" s="339"/>
      <c r="K89" s="179" t="s">
        <v>976</v>
      </c>
      <c r="L89" s="180"/>
      <c r="M89" s="179" t="s">
        <v>992</v>
      </c>
      <c r="N89" s="172"/>
      <c r="O89" s="319"/>
      <c r="P89" s="319"/>
      <c r="Q89" s="274" t="str">
        <f>IF(N89="","",
IF(P89="",0,
IF(O89=P89,100%,
IF(ISERROR(P89/O89),0,
IF(ISERROR(O89/P89),0,
IF(O89&lt;&gt;0,
IF(AND(O89&gt;P89,Logo!$G$18=1),
P89/O89,
O89/P89
)))))))</f>
        <v/>
      </c>
      <c r="R89" s="275" t="str">
        <f>IF(OR(N89="",Q89=0),"",
IF(Q89&lt;Logo!$F$14,3,
IF(Q89&lt;Logo!$F$15,2,1)))</f>
        <v/>
      </c>
      <c r="S89" s="179" t="s">
        <v>1008</v>
      </c>
      <c r="T89" s="181"/>
      <c r="U89" s="281"/>
      <c r="V89" s="182"/>
      <c r="W89" s="183"/>
      <c r="X89" s="183"/>
      <c r="Y89" s="282"/>
      <c r="Z89" s="278" t="str">
        <f t="shared" si="24"/>
        <v>drucken</v>
      </c>
      <c r="AA89" s="243"/>
    </row>
    <row r="90" spans="1:27" ht="14.25" x14ac:dyDescent="0.4">
      <c r="A90" s="178">
        <f t="shared" si="23"/>
        <v>6</v>
      </c>
      <c r="B90" s="283">
        <f t="shared" si="25"/>
        <v>6</v>
      </c>
      <c r="C90" s="329"/>
      <c r="D90" s="340" t="s">
        <v>935</v>
      </c>
      <c r="E90" s="332"/>
      <c r="F90" s="272" t="str">
        <f t="shared" si="22"/>
        <v/>
      </c>
      <c r="G90" s="338"/>
      <c r="H90" s="338"/>
      <c r="I90" s="336" t="str">
        <f>IF(E90="","",
IF(H90="",0,
IF(G90=H90,100%,
IF(ISERROR(H90/G90),0,
IF(ISERROR(G90/H90),0,
IF(G90&lt;&gt;0,
IF(AND(G90&gt;H90,Logo!$G$18=1),
H90/G90,
G90/H90
)))))))</f>
        <v/>
      </c>
      <c r="J90" s="339" t="str">
        <f>IF(OR(E90="",I90=0),"",
IF(I90&lt;Logo!$F$14,3,
IF(I90&lt;Logo!$F$15,2,1)))</f>
        <v/>
      </c>
      <c r="K90" s="179" t="s">
        <v>977</v>
      </c>
      <c r="L90" s="180"/>
      <c r="M90" s="179" t="s">
        <v>993</v>
      </c>
      <c r="N90" s="172"/>
      <c r="O90" s="319"/>
      <c r="P90" s="319"/>
      <c r="Q90" s="274" t="str">
        <f>IF(N90="","",
IF(P90="",0,
IF(O90=P90,100%,
IF(ISERROR(P90/O90),0,
IF(ISERROR(O90/P90),0,
IF(O90&lt;&gt;0,
IF(AND(O90&gt;P90,Logo!$G$18=1),
P90/O90,
O90/P90
)))))))</f>
        <v/>
      </c>
      <c r="R90" s="275" t="str">
        <f>IF(OR(N90="",Q90=0),"",
IF(Q90&lt;Logo!$F$14,3,
IF(Q90&lt;Logo!$F$15,2,1)))</f>
        <v/>
      </c>
      <c r="S90" s="179" t="s">
        <v>1009</v>
      </c>
      <c r="T90" s="181"/>
      <c r="U90" s="281"/>
      <c r="V90" s="182"/>
      <c r="W90" s="183"/>
      <c r="X90" s="183"/>
      <c r="Y90" s="282"/>
      <c r="Z90" s="278" t="str">
        <f t="shared" si="24"/>
        <v>drucken</v>
      </c>
      <c r="AA90" s="243"/>
    </row>
    <row r="91" spans="1:27" ht="13.15" x14ac:dyDescent="0.4">
      <c r="A91" s="178">
        <f t="shared" si="23"/>
        <v>6</v>
      </c>
      <c r="B91" s="283">
        <f t="shared" si="25"/>
        <v>6</v>
      </c>
      <c r="C91" s="329"/>
      <c r="D91" s="340"/>
      <c r="E91" s="332"/>
      <c r="F91" s="284" t="str">
        <f t="shared" si="22"/>
        <v/>
      </c>
      <c r="G91" s="338"/>
      <c r="H91" s="338"/>
      <c r="I91" s="337"/>
      <c r="J91" s="339"/>
      <c r="K91" s="179" t="s">
        <v>978</v>
      </c>
      <c r="L91" s="180"/>
      <c r="M91" s="179" t="s">
        <v>994</v>
      </c>
      <c r="N91" s="172"/>
      <c r="O91" s="319"/>
      <c r="P91" s="319"/>
      <c r="Q91" s="274" t="str">
        <f>IF(N91="","",
IF(P91="",0,
IF(O91=P91,100%,
IF(ISERROR(P91/O91),0,
IF(ISERROR(O91/P91),0,
IF(O91&lt;&gt;0,
IF(AND(O91&gt;P91,Logo!$G$18=1),
P91/O91,
O91/P91
)))))))</f>
        <v/>
      </c>
      <c r="R91" s="275" t="str">
        <f>IF(OR(N91="",Q91=0),"",
IF(Q91&lt;Logo!$F$14,3,
IF(Q91&lt;Logo!$F$15,2,1)))</f>
        <v/>
      </c>
      <c r="S91" s="179" t="s">
        <v>1010</v>
      </c>
      <c r="T91" s="181"/>
      <c r="U91" s="281"/>
      <c r="V91" s="182"/>
      <c r="W91" s="183"/>
      <c r="X91" s="183"/>
      <c r="Y91" s="282"/>
      <c r="Z91" s="278" t="str">
        <f t="shared" si="24"/>
        <v>drucken</v>
      </c>
      <c r="AA91" s="243"/>
    </row>
    <row r="92" spans="1:27" ht="14.25" x14ac:dyDescent="0.4">
      <c r="A92" s="178">
        <f t="shared" si="23"/>
        <v>6</v>
      </c>
      <c r="B92" s="283">
        <f t="shared" si="25"/>
        <v>6</v>
      </c>
      <c r="C92" s="329"/>
      <c r="D92" s="340" t="s">
        <v>936</v>
      </c>
      <c r="E92" s="332"/>
      <c r="F92" s="272" t="str">
        <f t="shared" si="22"/>
        <v/>
      </c>
      <c r="G92" s="342"/>
      <c r="H92" s="338"/>
      <c r="I92" s="336" t="str">
        <f>IF(E92="","",
IF(H92="",0,
IF(G92=H92,100%,
IF(ISERROR(H92/G92),0,
IF(ISERROR(G92/H92),0,
IF(G92&lt;&gt;0,
IF(AND(G92&gt;H92,Logo!$G$18=1),
H92/G92,
G92/H92
)))))))</f>
        <v/>
      </c>
      <c r="J92" s="339" t="str">
        <f>IF(OR(E92="",I92=0),"",
IF(I92&lt;Logo!$F$14,3,
IF(I92&lt;Logo!$F$15,2,1)))</f>
        <v/>
      </c>
      <c r="K92" s="179" t="s">
        <v>979</v>
      </c>
      <c r="L92" s="180"/>
      <c r="M92" s="179" t="s">
        <v>995</v>
      </c>
      <c r="N92" s="172"/>
      <c r="O92" s="319"/>
      <c r="P92" s="319"/>
      <c r="Q92" s="274" t="str">
        <f>IF(N92="","",
IF(P92="",0,
IF(O92=P92,100%,
IF(ISERROR(P92/O92),0,
IF(ISERROR(O92/P92),0,
IF(O92&lt;&gt;0,
IF(AND(O92&gt;P92,Logo!$G$18=1),
P92/O92,
O92/P92
)))))))</f>
        <v/>
      </c>
      <c r="R92" s="275" t="str">
        <f>IF(OR(N92="",Q92=0),"",
IF(Q92&lt;Logo!$F$14,3,
IF(Q92&lt;Logo!$F$15,2,1)))</f>
        <v/>
      </c>
      <c r="S92" s="179" t="s">
        <v>1011</v>
      </c>
      <c r="T92" s="181"/>
      <c r="U92" s="281"/>
      <c r="V92" s="182"/>
      <c r="W92" s="183"/>
      <c r="X92" s="183"/>
      <c r="Y92" s="282"/>
      <c r="Z92" s="278" t="str">
        <f t="shared" si="24"/>
        <v>drucken</v>
      </c>
      <c r="AA92" s="243"/>
    </row>
    <row r="93" spans="1:27" ht="13.15" x14ac:dyDescent="0.4">
      <c r="A93" s="178">
        <f t="shared" si="23"/>
        <v>6</v>
      </c>
      <c r="B93" s="283">
        <f t="shared" si="25"/>
        <v>6</v>
      </c>
      <c r="C93" s="329"/>
      <c r="D93" s="340"/>
      <c r="E93" s="332"/>
      <c r="F93" s="284" t="str">
        <f t="shared" si="22"/>
        <v/>
      </c>
      <c r="G93" s="343"/>
      <c r="H93" s="338"/>
      <c r="I93" s="337"/>
      <c r="J93" s="339"/>
      <c r="K93" s="179" t="s">
        <v>980</v>
      </c>
      <c r="L93" s="180"/>
      <c r="M93" s="179" t="s">
        <v>996</v>
      </c>
      <c r="N93" s="172"/>
      <c r="O93" s="319"/>
      <c r="P93" s="319"/>
      <c r="Q93" s="274" t="str">
        <f>IF(N93="","",
IF(P93="",0,
IF(O93=P93,100%,
IF(ISERROR(P93/O93),0,
IF(ISERROR(O93/P93),0,
IF(O93&lt;&gt;0,
IF(AND(O93&gt;P93,Logo!$G$18=1),
P93/O93,
O93/P93
)))))))</f>
        <v/>
      </c>
      <c r="R93" s="275" t="str">
        <f>IF(OR(N93="",Q93=0),"",
IF(Q93&lt;Logo!$F$14,3,
IF(Q93&lt;Logo!$F$15,2,1)))</f>
        <v/>
      </c>
      <c r="S93" s="179" t="s">
        <v>1012</v>
      </c>
      <c r="T93" s="181"/>
      <c r="U93" s="281"/>
      <c r="V93" s="182"/>
      <c r="W93" s="183"/>
      <c r="X93" s="183"/>
      <c r="Y93" s="282"/>
      <c r="Z93" s="278"/>
      <c r="AA93" s="243"/>
    </row>
    <row r="94" spans="1:27" ht="15" customHeight="1" x14ac:dyDescent="0.4">
      <c r="A94" s="178">
        <f t="shared" si="23"/>
        <v>6</v>
      </c>
      <c r="B94" s="283">
        <f t="shared" si="25"/>
        <v>6</v>
      </c>
      <c r="C94" s="329"/>
      <c r="D94" s="340" t="s">
        <v>937</v>
      </c>
      <c r="E94" s="332"/>
      <c r="F94" s="272" t="str">
        <f t="shared" si="22"/>
        <v/>
      </c>
      <c r="G94" s="338"/>
      <c r="H94" s="338"/>
      <c r="I94" s="336" t="str">
        <f>IF(E94="","",
IF(H94="",0,
IF(G94=H94,100%,
IF(ISERROR(H94/G94),0,
IF(ISERROR(G94/H94),0,
IF(G94&lt;&gt;0,
IF(AND(G94&gt;H94,Logo!$G$18=1),
H94/G94,
G94/H94
)))))))</f>
        <v/>
      </c>
      <c r="J94" s="339" t="str">
        <f>IF(OR(E94="",I94=0),"",
IF(I94&lt;Logo!$F$14,3,
IF(I94&lt;Logo!$F$15,2,1)))</f>
        <v/>
      </c>
      <c r="K94" s="179" t="s">
        <v>981</v>
      </c>
      <c r="L94" s="180"/>
      <c r="M94" s="179" t="s">
        <v>997</v>
      </c>
      <c r="N94" s="172"/>
      <c r="O94" s="319"/>
      <c r="P94" s="319"/>
      <c r="Q94" s="274" t="str">
        <f>IF(N94="","",
IF(P94="",0,
IF(O94=P94,100%,
IF(ISERROR(P94/O94),0,
IF(ISERROR(O94/P94),0,
IF(O94&lt;&gt;0,
IF(AND(O94&gt;P94,Logo!$G$18=1),
P94/O94,
O94/P94
)))))))</f>
        <v/>
      </c>
      <c r="R94" s="275" t="str">
        <f>IF(OR(N94="",Q94=0),"",
IF(Q94&lt;Logo!$F$14,3,
IF(Q94&lt;Logo!$F$15,2,1)))</f>
        <v/>
      </c>
      <c r="S94" s="179" t="s">
        <v>1013</v>
      </c>
      <c r="T94" s="181"/>
      <c r="U94" s="281"/>
      <c r="V94" s="182"/>
      <c r="W94" s="183"/>
      <c r="X94" s="183"/>
      <c r="Y94" s="282"/>
      <c r="Z94" s="278"/>
      <c r="AA94" s="243"/>
    </row>
    <row r="95" spans="1:27" ht="12.75" customHeight="1" x14ac:dyDescent="0.4">
      <c r="A95" s="178">
        <f t="shared" si="23"/>
        <v>6</v>
      </c>
      <c r="B95" s="283">
        <f t="shared" si="25"/>
        <v>6</v>
      </c>
      <c r="C95" s="329"/>
      <c r="D95" s="340"/>
      <c r="E95" s="332"/>
      <c r="F95" s="284" t="str">
        <f t="shared" si="22"/>
        <v/>
      </c>
      <c r="G95" s="338"/>
      <c r="H95" s="338"/>
      <c r="I95" s="337"/>
      <c r="J95" s="339"/>
      <c r="K95" s="179" t="s">
        <v>982</v>
      </c>
      <c r="L95" s="180"/>
      <c r="M95" s="179" t="s">
        <v>998</v>
      </c>
      <c r="N95" s="172"/>
      <c r="O95" s="319"/>
      <c r="P95" s="319"/>
      <c r="Q95" s="274" t="str">
        <f>IF(N95="","",
IF(P95="",0,
IF(O95=P95,100%,
IF(ISERROR(P95/O95),0,
IF(ISERROR(O95/P95),0,
IF(O95&lt;&gt;0,
IF(AND(O95&gt;P95,Logo!$G$18=1),
P95/O95,
O95/P95
)))))))</f>
        <v/>
      </c>
      <c r="R95" s="275" t="str">
        <f>IF(OR(N95="",Q95=0),"",
IF(Q95&lt;Logo!$F$14,3,
IF(Q95&lt;Logo!$F$15,2,1)))</f>
        <v/>
      </c>
      <c r="S95" s="179" t="s">
        <v>1014</v>
      </c>
      <c r="T95" s="181"/>
      <c r="U95" s="281"/>
      <c r="V95" s="182"/>
      <c r="W95" s="183"/>
      <c r="X95" s="183"/>
      <c r="Y95" s="282"/>
      <c r="Z95" s="278"/>
      <c r="AA95" s="243"/>
    </row>
    <row r="96" spans="1:27" ht="15" customHeight="1" x14ac:dyDescent="0.4">
      <c r="A96" s="178">
        <f t="shared" si="23"/>
        <v>6</v>
      </c>
      <c r="B96" s="283">
        <f t="shared" si="25"/>
        <v>6</v>
      </c>
      <c r="C96" s="329"/>
      <c r="D96" s="340" t="s">
        <v>938</v>
      </c>
      <c r="E96" s="332"/>
      <c r="F96" s="272" t="str">
        <f t="shared" si="22"/>
        <v/>
      </c>
      <c r="G96" s="338"/>
      <c r="H96" s="338"/>
      <c r="I96" s="336" t="str">
        <f>IF(E96="","",
IF(H96="",0,
IF(G96=H96,100%,
IF(ISERROR(H96/G96),0,
IF(ISERROR(G96/H96),0,
IF(G96&lt;&gt;0,
IF(AND(G96&gt;H96,Logo!$G$18=1),
H96/G96,
G96/H96
)))))))</f>
        <v/>
      </c>
      <c r="J96" s="339" t="str">
        <f>IF(OR(E96="",I96=0),"",
IF(I96&lt;Logo!$F$14,3,
IF(I96&lt;Logo!$F$15,2,1)))</f>
        <v/>
      </c>
      <c r="K96" s="179" t="s">
        <v>983</v>
      </c>
      <c r="L96" s="180"/>
      <c r="M96" s="179" t="s">
        <v>999</v>
      </c>
      <c r="N96" s="172"/>
      <c r="O96" s="319"/>
      <c r="P96" s="319"/>
      <c r="Q96" s="274" t="str">
        <f>IF(N96="","",
IF(P96="",0,
IF(O96=P96,100%,
IF(ISERROR(P96/O96),0,
IF(ISERROR(O96/P96),0,
IF(O96&lt;&gt;0,
IF(AND(O96&gt;P96,Logo!$G$18=1),
P96/O96,
O96/P96
)))))))</f>
        <v/>
      </c>
      <c r="R96" s="275" t="str">
        <f>IF(OR(N96="",Q96=0),"",
IF(Q96&lt;Logo!$F$14,3,
IF(Q96&lt;Logo!$F$15,2,1)))</f>
        <v/>
      </c>
      <c r="S96" s="179" t="s">
        <v>1015</v>
      </c>
      <c r="T96" s="181"/>
      <c r="U96" s="281"/>
      <c r="V96" s="182"/>
      <c r="W96" s="183"/>
      <c r="X96" s="183"/>
      <c r="Y96" s="282"/>
      <c r="Z96" s="278"/>
      <c r="AA96" s="243"/>
    </row>
    <row r="97" spans="1:30" ht="12.75" customHeight="1" x14ac:dyDescent="0.4">
      <c r="A97" s="178">
        <f t="shared" si="23"/>
        <v>6</v>
      </c>
      <c r="B97" s="283">
        <f t="shared" si="25"/>
        <v>6</v>
      </c>
      <c r="C97" s="329"/>
      <c r="D97" s="340"/>
      <c r="E97" s="332"/>
      <c r="F97" s="284" t="str">
        <f t="shared" si="22"/>
        <v/>
      </c>
      <c r="G97" s="338"/>
      <c r="H97" s="338"/>
      <c r="I97" s="337"/>
      <c r="J97" s="339"/>
      <c r="K97" s="179" t="s">
        <v>984</v>
      </c>
      <c r="L97" s="180"/>
      <c r="M97" s="179" t="s">
        <v>1000</v>
      </c>
      <c r="N97" s="172"/>
      <c r="O97" s="319"/>
      <c r="P97" s="319"/>
      <c r="Q97" s="274" t="str">
        <f>IF(N97="","",
IF(P97="",0,
IF(O97=P97,100%,
IF(ISERROR(P97/O97),0,
IF(ISERROR(O97/P97),0,
IF(O97&lt;&gt;0,
IF(AND(O97&gt;P97,Logo!$G$18=1),
P97/O97,
O97/P97
)))))))</f>
        <v/>
      </c>
      <c r="R97" s="275" t="str">
        <f>IF(OR(N97="",Q97=0),"",
IF(Q97&lt;Logo!$F$14,3,
IF(Q97&lt;Logo!$F$15,2,1)))</f>
        <v/>
      </c>
      <c r="S97" s="179" t="s">
        <v>1016</v>
      </c>
      <c r="T97" s="181"/>
      <c r="U97" s="281"/>
      <c r="V97" s="182"/>
      <c r="W97" s="183"/>
      <c r="X97" s="183"/>
      <c r="Y97" s="282"/>
      <c r="Z97" s="278"/>
      <c r="AA97" s="243"/>
    </row>
    <row r="98" spans="1:30" ht="15" customHeight="1" x14ac:dyDescent="0.4">
      <c r="A98" s="178">
        <f t="shared" si="23"/>
        <v>6</v>
      </c>
      <c r="B98" s="283">
        <f t="shared" si="25"/>
        <v>6</v>
      </c>
      <c r="C98" s="329"/>
      <c r="D98" s="340" t="s">
        <v>939</v>
      </c>
      <c r="E98" s="332"/>
      <c r="F98" s="272" t="str">
        <f t="shared" si="22"/>
        <v/>
      </c>
      <c r="G98" s="342"/>
      <c r="H98" s="338"/>
      <c r="I98" s="336" t="str">
        <f>IF(E98="","",
IF(H98="",0,
IF(G98=H98,100%,
IF(ISERROR(H98/G98),0,
IF(ISERROR(G98/H98),0,
IF(G98&lt;&gt;0,
IF(AND(G98&gt;H98,Logo!$G$18=1),
H98/G98,
G98/H98
)))))))</f>
        <v/>
      </c>
      <c r="J98" s="339" t="str">
        <f>IF(OR(E98="",I98=0),"",
IF(I98&lt;Logo!$F$14,3,
IF(I98&lt;Logo!$F$15,2,1)))</f>
        <v/>
      </c>
      <c r="K98" s="179" t="s">
        <v>985</v>
      </c>
      <c r="L98" s="180"/>
      <c r="M98" s="179" t="s">
        <v>1001</v>
      </c>
      <c r="N98" s="172"/>
      <c r="O98" s="319"/>
      <c r="P98" s="319"/>
      <c r="Q98" s="274" t="str">
        <f>IF(N98="","",
IF(P98="",0,
IF(O98=P98,100%,
IF(ISERROR(P98/O98),0,
IF(ISERROR(O98/P98),0,
IF(O98&lt;&gt;0,
IF(AND(O98&gt;P98,Logo!$G$18=1),
P98/O98,
O98/P98
)))))))</f>
        <v/>
      </c>
      <c r="R98" s="275" t="str">
        <f>IF(OR(N98="",Q98=0),"",
IF(Q98&lt;Logo!$F$14,3,
IF(Q98&lt;Logo!$F$15,2,1)))</f>
        <v/>
      </c>
      <c r="S98" s="179" t="s">
        <v>1017</v>
      </c>
      <c r="T98" s="181"/>
      <c r="U98" s="281"/>
      <c r="V98" s="182"/>
      <c r="W98" s="183"/>
      <c r="X98" s="183"/>
      <c r="Y98" s="282"/>
      <c r="Z98" s="278"/>
      <c r="AA98" s="243"/>
    </row>
    <row r="99" spans="1:30" ht="12.75" customHeight="1" x14ac:dyDescent="0.4">
      <c r="A99" s="178">
        <f t="shared" si="23"/>
        <v>6</v>
      </c>
      <c r="B99" s="283">
        <f t="shared" si="25"/>
        <v>6</v>
      </c>
      <c r="C99" s="329"/>
      <c r="D99" s="340"/>
      <c r="E99" s="332"/>
      <c r="F99" s="284" t="str">
        <f t="shared" si="22"/>
        <v/>
      </c>
      <c r="G99" s="343"/>
      <c r="H99" s="338"/>
      <c r="I99" s="337"/>
      <c r="J99" s="339"/>
      <c r="K99" s="179" t="s">
        <v>986</v>
      </c>
      <c r="L99" s="180"/>
      <c r="M99" s="179" t="s">
        <v>1002</v>
      </c>
      <c r="N99" s="172"/>
      <c r="O99" s="319"/>
      <c r="P99" s="319"/>
      <c r="Q99" s="274" t="str">
        <f>IF(N99="","",
IF(P99="",0,
IF(O99=P99,100%,
IF(ISERROR(P99/O99),0,
IF(ISERROR(O99/P99),0,
IF(O99&lt;&gt;0,
IF(AND(O99&gt;P99,Logo!$G$18=1),
P99/O99,
O99/P99
)))))))</f>
        <v/>
      </c>
      <c r="R99" s="275" t="str">
        <f>IF(OR(N99="",Q99=0),"",
IF(Q99&lt;Logo!$F$14,3,
IF(Q99&lt;Logo!$F$15,2,1)))</f>
        <v/>
      </c>
      <c r="S99" s="179" t="s">
        <v>1018</v>
      </c>
      <c r="T99" s="181"/>
      <c r="U99" s="281"/>
      <c r="V99" s="182"/>
      <c r="W99" s="183"/>
      <c r="X99" s="183"/>
      <c r="Y99" s="282"/>
      <c r="Z99" s="278"/>
      <c r="AA99" s="243"/>
    </row>
    <row r="100" spans="1:30" ht="15" customHeight="1" x14ac:dyDescent="0.4">
      <c r="A100" s="178">
        <f t="shared" si="23"/>
        <v>6</v>
      </c>
      <c r="B100" s="283">
        <f t="shared" si="25"/>
        <v>6</v>
      </c>
      <c r="C100" s="329"/>
      <c r="D100" s="340" t="s">
        <v>940</v>
      </c>
      <c r="E100" s="332"/>
      <c r="F100" s="272" t="str">
        <f t="shared" si="22"/>
        <v/>
      </c>
      <c r="G100" s="338"/>
      <c r="H100" s="338"/>
      <c r="I100" s="336" t="str">
        <f>IF(E100="","",
IF(H100="",0,
IF(G100=H100,100%,
IF(ISERROR(H100/G100),0,
IF(ISERROR(G100/H100),0,
IF(G100&lt;&gt;0,
IF(AND(G100&gt;H100,Logo!$G$18=1),
H100/G100,
G100/H100
)))))))</f>
        <v/>
      </c>
      <c r="J100" s="339" t="str">
        <f>IF(OR(E100="",I100=0),"",
IF(I100&lt;Logo!$F$14,3,
IF(I100&lt;Logo!$F$15,2,1)))</f>
        <v/>
      </c>
      <c r="K100" s="179" t="s">
        <v>987</v>
      </c>
      <c r="L100" s="180"/>
      <c r="M100" s="179" t="s">
        <v>1003</v>
      </c>
      <c r="N100" s="172"/>
      <c r="O100" s="319"/>
      <c r="P100" s="319"/>
      <c r="Q100" s="274" t="str">
        <f>IF(N100="","",
IF(P100="",0,
IF(O100=P100,100%,
IF(ISERROR(P100/O100),0,
IF(ISERROR(O100/P100),0,
IF(O100&lt;&gt;0,
IF(AND(O100&gt;P100,Logo!$G$18=1),
P100/O100,
O100/P100
)))))))</f>
        <v/>
      </c>
      <c r="R100" s="275" t="str">
        <f>IF(OR(N100="",Q100=0),"",
IF(Q100&lt;Logo!$F$14,3,
IF(Q100&lt;Logo!$F$15,2,1)))</f>
        <v/>
      </c>
      <c r="S100" s="179" t="s">
        <v>1019</v>
      </c>
      <c r="T100" s="181"/>
      <c r="U100" s="281"/>
      <c r="V100" s="182"/>
      <c r="W100" s="183"/>
      <c r="X100" s="183"/>
      <c r="Y100" s="282"/>
      <c r="Z100" s="278"/>
      <c r="AA100" s="243"/>
    </row>
    <row r="101" spans="1:30" ht="12.75" customHeight="1" x14ac:dyDescent="0.4">
      <c r="A101" s="178">
        <f t="shared" si="23"/>
        <v>6</v>
      </c>
      <c r="B101" s="283">
        <f t="shared" si="25"/>
        <v>6</v>
      </c>
      <c r="C101" s="330"/>
      <c r="D101" s="340"/>
      <c r="E101" s="332"/>
      <c r="F101" s="284" t="str">
        <f t="shared" si="22"/>
        <v/>
      </c>
      <c r="G101" s="338"/>
      <c r="H101" s="338"/>
      <c r="I101" s="337"/>
      <c r="J101" s="339"/>
      <c r="K101" s="179" t="s">
        <v>988</v>
      </c>
      <c r="L101" s="180"/>
      <c r="M101" s="179" t="s">
        <v>1004</v>
      </c>
      <c r="N101" s="172"/>
      <c r="O101" s="319"/>
      <c r="P101" s="319"/>
      <c r="Q101" s="274" t="str">
        <f>IF(N101="","",
IF(P101="",0,
IF(O101=P101,100%,
IF(ISERROR(P101/O101),0,
IF(ISERROR(O101/P101),0,
IF(O101&lt;&gt;0,
IF(AND(O101&gt;P101,Logo!$G$18=1),
P101/O101,
O101/P101
)))))))</f>
        <v/>
      </c>
      <c r="R101" s="275" t="str">
        <f>IF(OR(N101="",Q101=0),"",
IF(Q101&lt;Logo!$F$14,3,
IF(Q101&lt;Logo!$F$15,2,1)))</f>
        <v/>
      </c>
      <c r="S101" s="179" t="s">
        <v>1020</v>
      </c>
      <c r="T101" s="181"/>
      <c r="U101" s="281"/>
      <c r="V101" s="182"/>
      <c r="W101" s="183"/>
      <c r="X101" s="183"/>
      <c r="Y101" s="282"/>
      <c r="Z101" s="278" t="str">
        <f t="shared" si="24"/>
        <v>drucken</v>
      </c>
      <c r="AA101" s="243"/>
    </row>
    <row r="102" spans="1:30" ht="14.25" x14ac:dyDescent="0.4">
      <c r="A102" s="178">
        <f>IF(B102=B86,B86,B86+1)</f>
        <v>7</v>
      </c>
      <c r="B102" s="271">
        <f>B86+1</f>
        <v>7</v>
      </c>
      <c r="C102" s="325"/>
      <c r="D102" s="344" t="s">
        <v>941</v>
      </c>
      <c r="E102" s="332"/>
      <c r="F102" s="272" t="str">
        <f t="shared" si="22"/>
        <v/>
      </c>
      <c r="G102" s="333"/>
      <c r="H102" s="335"/>
      <c r="I102" s="336" t="str">
        <f>IF(E102="","",
IF(H102="",0,
IF(G102=H102,100%,
IF(ISERROR(H102/G102),0,
IF(ISERROR(G102/H102),0,
IF(G102&lt;&gt;0,
IF(AND(G102&gt;H102,Logo!$G$18=1),
H102/G102,
G102/H102
)))))))</f>
        <v/>
      </c>
      <c r="J102" s="339" t="str">
        <f>IF(OR(E102="",I102=0),"",
IF(I102&lt;Logo!$F$14,3,
IF(I102&lt;Logo!$F$15,2,1)))</f>
        <v/>
      </c>
      <c r="K102" s="185" t="s">
        <v>1021</v>
      </c>
      <c r="L102" s="172"/>
      <c r="M102" s="185" t="s">
        <v>1037</v>
      </c>
      <c r="N102" s="172"/>
      <c r="O102" s="320"/>
      <c r="P102" s="320"/>
      <c r="Q102" s="274" t="str">
        <f>IF(N102="","",
IF(P102="",0,
IF(O102=P102,100%,
IF(ISERROR(P102/O102),0,
IF(ISERROR(O102/P102),0,
IF(O102&lt;&gt;0,
IF(AND(O102&gt;P102,Logo!$G$18=1),
P102/O102,
O102/P102
)))))))</f>
        <v/>
      </c>
      <c r="R102" s="275" t="str">
        <f>IF(OR(N102="",Q102=0),"",
IF(Q102&lt;Logo!$F$14,3,
IF(Q102&lt;Logo!$F$15,2,1)))</f>
        <v/>
      </c>
      <c r="S102" s="185" t="s">
        <v>1085</v>
      </c>
      <c r="T102" s="173"/>
      <c r="U102" s="276"/>
      <c r="V102" s="186"/>
      <c r="W102" s="187"/>
      <c r="X102" s="187"/>
      <c r="Y102" s="286"/>
      <c r="Z102" s="176" t="str">
        <f>IF($C$102="","","drucken")</f>
        <v/>
      </c>
      <c r="AA102" s="155"/>
      <c r="AB102" s="155"/>
      <c r="AC102" s="155"/>
      <c r="AD102" s="155"/>
    </row>
    <row r="103" spans="1:30" ht="15.75" customHeight="1" x14ac:dyDescent="0.4">
      <c r="A103" s="178">
        <f t="shared" ref="A103:A117" si="26">$A$102</f>
        <v>7</v>
      </c>
      <c r="B103" s="283">
        <f>$B$102</f>
        <v>7</v>
      </c>
      <c r="C103" s="326"/>
      <c r="D103" s="345"/>
      <c r="E103" s="332"/>
      <c r="F103" s="279" t="str">
        <f t="shared" si="22"/>
        <v/>
      </c>
      <c r="G103" s="334"/>
      <c r="H103" s="335"/>
      <c r="I103" s="337"/>
      <c r="J103" s="339"/>
      <c r="K103" s="185" t="s">
        <v>1022</v>
      </c>
      <c r="L103" s="172"/>
      <c r="M103" s="185" t="s">
        <v>1038</v>
      </c>
      <c r="N103" s="172"/>
      <c r="O103" s="319"/>
      <c r="P103" s="319"/>
      <c r="Q103" s="274" t="str">
        <f>IF(N103="","",
IF(P103="",0,
IF(O103=P103,100%,
IF(ISERROR(P103/O103),0,
IF(ISERROR(O103/P103),0,
IF(O103&lt;&gt;0,
IF(AND(O103&gt;P103,Logo!$G$18=1),
P103/O103,
O103/P103
)))))))</f>
        <v/>
      </c>
      <c r="R103" s="275" t="str">
        <f>IF(OR(N103="",Q103=0),"",
IF(Q103&lt;Logo!$F$14,3,
IF(Q103&lt;Logo!$F$15,2,1)))</f>
        <v/>
      </c>
      <c r="S103" s="185" t="s">
        <v>1086</v>
      </c>
      <c r="T103" s="173"/>
      <c r="U103" s="276"/>
      <c r="V103" s="186"/>
      <c r="W103" s="187"/>
      <c r="X103" s="187"/>
      <c r="Y103" s="286"/>
      <c r="Z103" s="176" t="str">
        <f t="shared" ref="Z103:Z117" si="27">IF($C$102="","","drucken")</f>
        <v/>
      </c>
      <c r="AA103" s="155"/>
      <c r="AB103" s="155"/>
      <c r="AC103" s="155"/>
      <c r="AD103" s="155"/>
    </row>
    <row r="104" spans="1:30" ht="15.75" customHeight="1" x14ac:dyDescent="0.4">
      <c r="A104" s="178">
        <f t="shared" si="26"/>
        <v>7</v>
      </c>
      <c r="B104" s="283">
        <f>$B$102</f>
        <v>7</v>
      </c>
      <c r="C104" s="326"/>
      <c r="D104" s="344" t="s">
        <v>942</v>
      </c>
      <c r="E104" s="332"/>
      <c r="F104" s="272" t="str">
        <f t="shared" si="22"/>
        <v/>
      </c>
      <c r="G104" s="335"/>
      <c r="H104" s="335"/>
      <c r="I104" s="336" t="str">
        <f>IF(E104="","",
IF(H104="",0,
IF(G104=H104,100%,
IF(ISERROR(H104/G104),0,
IF(ISERROR(G104/H104),0,
IF(G104&lt;&gt;0,
IF(AND(G104&gt;H104,Logo!$G$18=1),
H104/G104,
G104/H104
)))))))</f>
        <v/>
      </c>
      <c r="J104" s="339" t="str">
        <f>IF(OR(E104="",I104=0),"",
IF(I104&lt;Logo!$F$14,3,
IF(I104&lt;Logo!$F$15,2,1)))</f>
        <v/>
      </c>
      <c r="K104" s="185" t="s">
        <v>1023</v>
      </c>
      <c r="L104" s="172"/>
      <c r="M104" s="185" t="s">
        <v>1039</v>
      </c>
      <c r="N104" s="172"/>
      <c r="O104" s="319"/>
      <c r="P104" s="319"/>
      <c r="Q104" s="274" t="str">
        <f>IF(N104="","",
IF(P104="",0,
IF(O104=P104,100%,
IF(ISERROR(P104/O104),0,
IF(ISERROR(O104/P104),0,
IF(O104&lt;&gt;0,
IF(AND(O104&gt;P104,Logo!$G$18=1),
P104/O104,
O104/P104
)))))))</f>
        <v/>
      </c>
      <c r="R104" s="275" t="str">
        <f>IF(OR(N104="",Q104=0),"",
IF(Q104&lt;Logo!$F$14,3,
IF(Q104&lt;Logo!$F$15,2,1)))</f>
        <v/>
      </c>
      <c r="S104" s="185" t="s">
        <v>1087</v>
      </c>
      <c r="T104" s="173"/>
      <c r="U104" s="276"/>
      <c r="V104" s="186"/>
      <c r="W104" s="187"/>
      <c r="X104" s="187"/>
      <c r="Y104" s="286"/>
      <c r="Z104" s="176" t="str">
        <f t="shared" si="27"/>
        <v/>
      </c>
      <c r="AA104" s="155"/>
      <c r="AB104" s="155"/>
      <c r="AC104" s="155"/>
      <c r="AD104" s="155"/>
    </row>
    <row r="105" spans="1:30" ht="15.75" customHeight="1" x14ac:dyDescent="0.4">
      <c r="A105" s="178">
        <f t="shared" si="26"/>
        <v>7</v>
      </c>
      <c r="B105" s="283">
        <f t="shared" ref="B105:B117" si="28">$B$102</f>
        <v>7</v>
      </c>
      <c r="C105" s="326"/>
      <c r="D105" s="345"/>
      <c r="E105" s="332"/>
      <c r="F105" s="279" t="str">
        <f t="shared" si="22"/>
        <v/>
      </c>
      <c r="G105" s="335"/>
      <c r="H105" s="335"/>
      <c r="I105" s="337"/>
      <c r="J105" s="339"/>
      <c r="K105" s="185" t="s">
        <v>1024</v>
      </c>
      <c r="L105" s="172"/>
      <c r="M105" s="185" t="s">
        <v>1040</v>
      </c>
      <c r="N105" s="172"/>
      <c r="O105" s="321"/>
      <c r="P105" s="321"/>
      <c r="Q105" s="274" t="str">
        <f>IF(N105="","",
IF(P105="",0,
IF(O105=P105,100%,
IF(ISERROR(P105/O105),0,
IF(ISERROR(O105/P105),0,
IF(O105&lt;&gt;0,
IF(AND(O105&gt;P105,Logo!$G$18=1),
P105/O105,
O105/P105
)))))))</f>
        <v/>
      </c>
      <c r="R105" s="275" t="str">
        <f>IF(OR(N105="",Q105=0),"",
IF(Q105&lt;Logo!$F$14,3,
IF(Q105&lt;Logo!$F$15,2,1)))</f>
        <v/>
      </c>
      <c r="S105" s="185" t="s">
        <v>1088</v>
      </c>
      <c r="T105" s="173"/>
      <c r="U105" s="276"/>
      <c r="V105" s="186"/>
      <c r="W105" s="187"/>
      <c r="X105" s="187"/>
      <c r="Y105" s="286"/>
      <c r="Z105" s="176" t="str">
        <f t="shared" si="27"/>
        <v/>
      </c>
      <c r="AA105" s="155"/>
      <c r="AB105" s="155"/>
      <c r="AC105" s="155"/>
      <c r="AD105" s="155"/>
    </row>
    <row r="106" spans="1:30" ht="15.75" customHeight="1" x14ac:dyDescent="0.4">
      <c r="A106" s="178">
        <f t="shared" si="26"/>
        <v>7</v>
      </c>
      <c r="B106" s="283">
        <f t="shared" si="28"/>
        <v>7</v>
      </c>
      <c r="C106" s="326"/>
      <c r="D106" s="344" t="s">
        <v>943</v>
      </c>
      <c r="E106" s="332"/>
      <c r="F106" s="272" t="str">
        <f t="shared" si="22"/>
        <v/>
      </c>
      <c r="G106" s="335"/>
      <c r="H106" s="335"/>
      <c r="I106" s="336" t="str">
        <f>IF(E106="","",
IF(H106="",0,
IF(G106=H106,100%,
IF(ISERROR(H106/G106),0,
IF(ISERROR(G106/H106),0,
IF(G106&lt;&gt;0,
IF(AND(G106&gt;H106,Logo!$G$18=1),
H106/G106,
G106/H106
)))))))</f>
        <v/>
      </c>
      <c r="J106" s="339" t="str">
        <f>IF(OR(E106="",I106=0),"",
IF(I106&lt;Logo!$F$14,3,
IF(I106&lt;Logo!$F$15,2,1)))</f>
        <v/>
      </c>
      <c r="K106" s="185" t="s">
        <v>1025</v>
      </c>
      <c r="L106" s="172"/>
      <c r="M106" s="185" t="s">
        <v>1041</v>
      </c>
      <c r="N106" s="172"/>
      <c r="O106" s="321"/>
      <c r="P106" s="321"/>
      <c r="Q106" s="274" t="str">
        <f>IF(N106="","",
IF(P106="",0,
IF(O106=P106,100%,
IF(ISERROR(P106/O106),0,
IF(ISERROR(O106/P106),0,
IF(O106&lt;&gt;0,
IF(AND(O106&gt;P106,Logo!$G$18=1),
P106/O106,
O106/P106
)))))))</f>
        <v/>
      </c>
      <c r="R106" s="275" t="str">
        <f>IF(OR(N106="",Q106=0),"",
IF(Q106&lt;Logo!$F$14,3,
IF(Q106&lt;Logo!$F$15,2,1)))</f>
        <v/>
      </c>
      <c r="S106" s="185" t="s">
        <v>1089</v>
      </c>
      <c r="T106" s="173"/>
      <c r="U106" s="276"/>
      <c r="V106" s="186"/>
      <c r="W106" s="187"/>
      <c r="X106" s="187"/>
      <c r="Y106" s="286"/>
      <c r="Z106" s="176" t="str">
        <f t="shared" si="27"/>
        <v/>
      </c>
      <c r="AA106" s="155"/>
      <c r="AB106" s="155"/>
      <c r="AC106" s="155"/>
      <c r="AD106" s="155"/>
    </row>
    <row r="107" spans="1:30" ht="15.75" customHeight="1" x14ac:dyDescent="0.4">
      <c r="A107" s="178">
        <f t="shared" si="26"/>
        <v>7</v>
      </c>
      <c r="B107" s="283">
        <f t="shared" si="28"/>
        <v>7</v>
      </c>
      <c r="C107" s="326"/>
      <c r="D107" s="345"/>
      <c r="E107" s="332"/>
      <c r="F107" s="279" t="str">
        <f t="shared" si="22"/>
        <v/>
      </c>
      <c r="G107" s="335"/>
      <c r="H107" s="335"/>
      <c r="I107" s="337"/>
      <c r="J107" s="339"/>
      <c r="K107" s="185" t="s">
        <v>1026</v>
      </c>
      <c r="L107" s="172"/>
      <c r="M107" s="185" t="s">
        <v>1042</v>
      </c>
      <c r="N107" s="172"/>
      <c r="O107" s="321"/>
      <c r="P107" s="321"/>
      <c r="Q107" s="274" t="str">
        <f>IF(N107="","",
IF(P107="",0,
IF(O107=P107,100%,
IF(ISERROR(P107/O107),0,
IF(ISERROR(O107/P107),0,
IF(O107&lt;&gt;0,
IF(AND(O107&gt;P107,Logo!$G$18=1),
P107/O107,
O107/P107
)))))))</f>
        <v/>
      </c>
      <c r="R107" s="275" t="str">
        <f>IF(OR(N107="",Q107=0),"",
IF(Q107&lt;Logo!$F$14,3,
IF(Q107&lt;Logo!$F$15,2,1)))</f>
        <v/>
      </c>
      <c r="S107" s="185" t="s">
        <v>1090</v>
      </c>
      <c r="T107" s="173"/>
      <c r="U107" s="276"/>
      <c r="V107" s="186"/>
      <c r="W107" s="187"/>
      <c r="X107" s="187"/>
      <c r="Y107" s="286"/>
      <c r="Z107" s="176" t="str">
        <f t="shared" si="27"/>
        <v/>
      </c>
      <c r="AA107" s="155"/>
      <c r="AB107" s="155"/>
      <c r="AC107" s="155"/>
      <c r="AD107" s="155"/>
    </row>
    <row r="108" spans="1:30" ht="15.75" customHeight="1" x14ac:dyDescent="0.4">
      <c r="A108" s="178">
        <f t="shared" si="26"/>
        <v>7</v>
      </c>
      <c r="B108" s="283">
        <f t="shared" si="28"/>
        <v>7</v>
      </c>
      <c r="C108" s="326"/>
      <c r="D108" s="344" t="s">
        <v>944</v>
      </c>
      <c r="E108" s="332"/>
      <c r="F108" s="272" t="str">
        <f t="shared" si="22"/>
        <v/>
      </c>
      <c r="G108" s="333"/>
      <c r="H108" s="335"/>
      <c r="I108" s="336" t="str">
        <f>IF(E108="","",
IF(H108="",0,
IF(G108=H108,100%,
IF(ISERROR(H108/G108),0,
IF(ISERROR(G108/H108),0,
IF(G108&lt;&gt;0,
IF(AND(G108&gt;H108,Logo!$G$18=1),
H108/G108,
G108/H108
)))))))</f>
        <v/>
      </c>
      <c r="J108" s="339" t="str">
        <f>IF(OR(E108="",I108=0),"",
IF(I108&lt;Logo!$F$14,3,
IF(I108&lt;Logo!$F$15,2,1)))</f>
        <v/>
      </c>
      <c r="K108" s="185" t="s">
        <v>1027</v>
      </c>
      <c r="L108" s="172"/>
      <c r="M108" s="185" t="s">
        <v>1043</v>
      </c>
      <c r="N108" s="172"/>
      <c r="O108" s="320"/>
      <c r="P108" s="320"/>
      <c r="Q108" s="274" t="str">
        <f>IF(N108="","",
IF(P108="",0,
IF(O108=P108,100%,
IF(ISERROR(P108/O108),0,
IF(ISERROR(O108/P108),0,
IF(O108&lt;&gt;0,
IF(AND(O108&gt;P108,Logo!$G$18=1),
P108/O108,
O108/P108
)))))))</f>
        <v/>
      </c>
      <c r="R108" s="275" t="str">
        <f>IF(OR(N108="",Q108=0),"",
IF(Q108&lt;Logo!$F$14,3,
IF(Q108&lt;Logo!$F$15,2,1)))</f>
        <v/>
      </c>
      <c r="S108" s="185" t="s">
        <v>1091</v>
      </c>
      <c r="T108" s="173"/>
      <c r="U108" s="276"/>
      <c r="V108" s="186"/>
      <c r="W108" s="187"/>
      <c r="X108" s="187"/>
      <c r="Y108" s="286"/>
      <c r="Z108" s="176" t="str">
        <f t="shared" si="27"/>
        <v/>
      </c>
      <c r="AA108" s="155"/>
      <c r="AB108" s="155"/>
      <c r="AC108" s="155"/>
      <c r="AD108" s="155"/>
    </row>
    <row r="109" spans="1:30" ht="15.75" customHeight="1" x14ac:dyDescent="0.4">
      <c r="A109" s="178">
        <f t="shared" si="26"/>
        <v>7</v>
      </c>
      <c r="B109" s="283">
        <f t="shared" si="28"/>
        <v>7</v>
      </c>
      <c r="C109" s="326"/>
      <c r="D109" s="345"/>
      <c r="E109" s="332"/>
      <c r="F109" s="279" t="str">
        <f t="shared" si="22"/>
        <v/>
      </c>
      <c r="G109" s="334"/>
      <c r="H109" s="335"/>
      <c r="I109" s="337"/>
      <c r="J109" s="339"/>
      <c r="K109" s="185" t="s">
        <v>1028</v>
      </c>
      <c r="L109" s="172"/>
      <c r="M109" s="185" t="s">
        <v>1044</v>
      </c>
      <c r="N109" s="172"/>
      <c r="O109" s="321"/>
      <c r="P109" s="321"/>
      <c r="Q109" s="274" t="str">
        <f>IF(N109="","",
IF(P109="",0,
IF(O109=P109,100%,
IF(ISERROR(P109/O109),0,
IF(ISERROR(O109/P109),0,
IF(O109&lt;&gt;0,
IF(AND(O109&gt;P109,Logo!$G$18=1),
P109/O109,
O109/P109
)))))))</f>
        <v/>
      </c>
      <c r="R109" s="275" t="str">
        <f>IF(OR(N109="",Q109=0),"",
IF(Q109&lt;Logo!$F$14,3,
IF(Q109&lt;Logo!$F$15,2,1)))</f>
        <v/>
      </c>
      <c r="S109" s="185" t="s">
        <v>1092</v>
      </c>
      <c r="T109" s="173"/>
      <c r="U109" s="276"/>
      <c r="V109" s="186"/>
      <c r="W109" s="187"/>
      <c r="X109" s="187"/>
      <c r="Y109" s="286"/>
      <c r="Z109" s="176"/>
      <c r="AA109" s="155"/>
      <c r="AB109" s="155"/>
      <c r="AC109" s="155"/>
      <c r="AD109" s="155"/>
    </row>
    <row r="110" spans="1:30" ht="15.75" customHeight="1" x14ac:dyDescent="0.4">
      <c r="A110" s="178">
        <f t="shared" si="26"/>
        <v>7</v>
      </c>
      <c r="B110" s="283">
        <f t="shared" si="28"/>
        <v>7</v>
      </c>
      <c r="C110" s="326"/>
      <c r="D110" s="344" t="s">
        <v>945</v>
      </c>
      <c r="E110" s="332"/>
      <c r="F110" s="272" t="str">
        <f t="shared" si="22"/>
        <v/>
      </c>
      <c r="G110" s="335"/>
      <c r="H110" s="335"/>
      <c r="I110" s="336" t="str">
        <f>IF(E110="","",
IF(H110="",0,
IF(G110=H110,100%,
IF(ISERROR(H110/G110),0,
IF(ISERROR(G110/H110),0,
IF(G110&lt;&gt;0,
IF(AND(G110&gt;H110,Logo!$G$18=1),
H110/G110,
G110/H110
)))))))</f>
        <v/>
      </c>
      <c r="J110" s="339" t="str">
        <f>IF(OR(E110="",I110=0),"",
IF(I110&lt;Logo!$F$14,3,
IF(I110&lt;Logo!$F$15,2,1)))</f>
        <v/>
      </c>
      <c r="K110" s="185" t="s">
        <v>1029</v>
      </c>
      <c r="L110" s="172"/>
      <c r="M110" s="185" t="s">
        <v>1045</v>
      </c>
      <c r="N110" s="172"/>
      <c r="O110" s="320"/>
      <c r="P110" s="320"/>
      <c r="Q110" s="274" t="str">
        <f>IF(N110="","",
IF(P110="",0,
IF(O110=P110,100%,
IF(ISERROR(P110/O110),0,
IF(ISERROR(O110/P110),0,
IF(O110&lt;&gt;0,
IF(AND(O110&gt;P110,Logo!$G$18=1),
P110/O110,
O110/P110
)))))))</f>
        <v/>
      </c>
      <c r="R110" s="275" t="str">
        <f>IF(OR(N110="",Q110=0),"",
IF(Q110&lt;Logo!$F$14,3,
IF(Q110&lt;Logo!$F$15,2,1)))</f>
        <v/>
      </c>
      <c r="S110" s="185" t="s">
        <v>1093</v>
      </c>
      <c r="T110" s="173"/>
      <c r="U110" s="276"/>
      <c r="V110" s="186"/>
      <c r="W110" s="187"/>
      <c r="X110" s="187"/>
      <c r="Y110" s="286"/>
      <c r="Z110" s="176"/>
      <c r="AA110" s="155"/>
      <c r="AB110" s="155"/>
      <c r="AC110" s="155"/>
      <c r="AD110" s="155"/>
    </row>
    <row r="111" spans="1:30" ht="15.75" customHeight="1" x14ac:dyDescent="0.4">
      <c r="A111" s="178">
        <f t="shared" si="26"/>
        <v>7</v>
      </c>
      <c r="B111" s="283">
        <f t="shared" si="28"/>
        <v>7</v>
      </c>
      <c r="C111" s="326"/>
      <c r="D111" s="345"/>
      <c r="E111" s="332"/>
      <c r="F111" s="279" t="str">
        <f t="shared" si="22"/>
        <v/>
      </c>
      <c r="G111" s="335"/>
      <c r="H111" s="335"/>
      <c r="I111" s="337"/>
      <c r="J111" s="339"/>
      <c r="K111" s="185" t="s">
        <v>1030</v>
      </c>
      <c r="L111" s="172"/>
      <c r="M111" s="185" t="s">
        <v>1046</v>
      </c>
      <c r="N111" s="172"/>
      <c r="O111" s="319"/>
      <c r="P111" s="319"/>
      <c r="Q111" s="274" t="str">
        <f>IF(N111="","",
IF(P111="",0,
IF(O111=P111,100%,
IF(ISERROR(P111/O111),0,
IF(ISERROR(O111/P111),0,
IF(O111&lt;&gt;0,
IF(AND(O111&gt;P111,Logo!$G$18=1),
P111/O111,
O111/P111
)))))))</f>
        <v/>
      </c>
      <c r="R111" s="275" t="str">
        <f>IF(OR(N111="",Q111=0),"",
IF(Q111&lt;Logo!$F$14,3,
IF(Q111&lt;Logo!$F$15,2,1)))</f>
        <v/>
      </c>
      <c r="S111" s="185" t="s">
        <v>1094</v>
      </c>
      <c r="T111" s="173"/>
      <c r="U111" s="276"/>
      <c r="V111" s="186"/>
      <c r="W111" s="187"/>
      <c r="X111" s="187"/>
      <c r="Y111" s="286"/>
      <c r="Z111" s="176"/>
      <c r="AA111" s="155"/>
      <c r="AB111" s="155"/>
      <c r="AC111" s="155"/>
      <c r="AD111" s="155"/>
    </row>
    <row r="112" spans="1:30" ht="15.75" customHeight="1" x14ac:dyDescent="0.4">
      <c r="A112" s="178">
        <f t="shared" si="26"/>
        <v>7</v>
      </c>
      <c r="B112" s="283">
        <f t="shared" si="28"/>
        <v>7</v>
      </c>
      <c r="C112" s="326"/>
      <c r="D112" s="344" t="s">
        <v>946</v>
      </c>
      <c r="E112" s="332"/>
      <c r="F112" s="272" t="str">
        <f t="shared" si="22"/>
        <v/>
      </c>
      <c r="G112" s="335"/>
      <c r="H112" s="335"/>
      <c r="I112" s="336" t="str">
        <f>IF(E112="","",
IF(H112="",0,
IF(G112=H112,100%,
IF(ISERROR(H112/G112),0,
IF(ISERROR(G112/H112),0,
IF(G112&lt;&gt;0,
IF(AND(G112&gt;H112,Logo!$G$18=1),
H112/G112,
G112/H112
)))))))</f>
        <v/>
      </c>
      <c r="J112" s="339" t="str">
        <f>IF(OR(E112="",I112=0),"",
IF(I112&lt;Logo!$F$14,3,
IF(I112&lt;Logo!$F$15,2,1)))</f>
        <v/>
      </c>
      <c r="K112" s="185" t="s">
        <v>1031</v>
      </c>
      <c r="L112" s="172"/>
      <c r="M112" s="185" t="s">
        <v>1047</v>
      </c>
      <c r="N112" s="172"/>
      <c r="O112" s="319"/>
      <c r="P112" s="319"/>
      <c r="Q112" s="274" t="str">
        <f>IF(N112="","",
IF(P112="",0,
IF(O112=P112,100%,
IF(ISERROR(P112/O112),0,
IF(ISERROR(O112/P112),0,
IF(O112&lt;&gt;0,
IF(AND(O112&gt;P112,Logo!$G$18=1),
P112/O112,
O112/P112
)))))))</f>
        <v/>
      </c>
      <c r="R112" s="275" t="str">
        <f>IF(OR(N112="",Q112=0),"",
IF(Q112&lt;Logo!$F$14,3,
IF(Q112&lt;Logo!$F$15,2,1)))</f>
        <v/>
      </c>
      <c r="S112" s="185" t="s">
        <v>1095</v>
      </c>
      <c r="T112" s="173"/>
      <c r="U112" s="276"/>
      <c r="V112" s="186"/>
      <c r="W112" s="187"/>
      <c r="X112" s="187"/>
      <c r="Y112" s="286"/>
      <c r="Z112" s="176"/>
      <c r="AA112" s="155"/>
      <c r="AB112" s="155"/>
      <c r="AC112" s="155"/>
      <c r="AD112" s="155"/>
    </row>
    <row r="113" spans="1:30" ht="15.75" customHeight="1" x14ac:dyDescent="0.4">
      <c r="A113" s="178">
        <f t="shared" si="26"/>
        <v>7</v>
      </c>
      <c r="B113" s="283">
        <f t="shared" si="28"/>
        <v>7</v>
      </c>
      <c r="C113" s="326"/>
      <c r="D113" s="345"/>
      <c r="E113" s="332"/>
      <c r="F113" s="279" t="str">
        <f t="shared" si="22"/>
        <v/>
      </c>
      <c r="G113" s="335"/>
      <c r="H113" s="335"/>
      <c r="I113" s="337"/>
      <c r="J113" s="339"/>
      <c r="K113" s="185" t="s">
        <v>1032</v>
      </c>
      <c r="L113" s="172"/>
      <c r="M113" s="185" t="s">
        <v>1048</v>
      </c>
      <c r="N113" s="172"/>
      <c r="O113" s="319"/>
      <c r="P113" s="319"/>
      <c r="Q113" s="274" t="str">
        <f>IF(N113="","",
IF(P113="",0,
IF(O113=P113,100%,
IF(ISERROR(P113/O113),0,
IF(ISERROR(O113/P113),0,
IF(O113&lt;&gt;0,
IF(AND(O113&gt;P113,Logo!$G$18=1),
P113/O113,
O113/P113
)))))))</f>
        <v/>
      </c>
      <c r="R113" s="275" t="str">
        <f>IF(OR(N113="",Q113=0),"",
IF(Q113&lt;Logo!$F$14,3,
IF(Q113&lt;Logo!$F$15,2,1)))</f>
        <v/>
      </c>
      <c r="S113" s="185" t="s">
        <v>1096</v>
      </c>
      <c r="T113" s="173"/>
      <c r="U113" s="276"/>
      <c r="V113" s="186"/>
      <c r="W113" s="187"/>
      <c r="X113" s="187"/>
      <c r="Y113" s="286"/>
      <c r="Z113" s="176"/>
      <c r="AA113" s="155"/>
      <c r="AB113" s="155"/>
      <c r="AC113" s="155"/>
      <c r="AD113" s="155"/>
    </row>
    <row r="114" spans="1:30" ht="15.75" customHeight="1" x14ac:dyDescent="0.4">
      <c r="A114" s="178">
        <f t="shared" si="26"/>
        <v>7</v>
      </c>
      <c r="B114" s="283">
        <f t="shared" si="28"/>
        <v>7</v>
      </c>
      <c r="C114" s="326"/>
      <c r="D114" s="344" t="s">
        <v>947</v>
      </c>
      <c r="E114" s="332"/>
      <c r="F114" s="272" t="str">
        <f t="shared" si="22"/>
        <v/>
      </c>
      <c r="G114" s="338"/>
      <c r="H114" s="338"/>
      <c r="I114" s="336" t="str">
        <f>IF(E114="","",
IF(H114="",0,
IF(G114=H114,100%,
IF(ISERROR(H114/G114),0,
IF(ISERROR(G114/H114),0,
IF(G114&lt;&gt;0,
IF(AND(G114&gt;H114,Logo!$G$18=1),
H114/G114,
G114/H114
)))))))</f>
        <v/>
      </c>
      <c r="J114" s="339" t="str">
        <f>IF(OR(E114="",I114=0),"",
IF(I114&lt;Logo!$F$14,3,
IF(I114&lt;Logo!$F$15,2,1)))</f>
        <v/>
      </c>
      <c r="K114" s="185" t="s">
        <v>1033</v>
      </c>
      <c r="L114" s="172"/>
      <c r="M114" s="185" t="s">
        <v>1049</v>
      </c>
      <c r="N114" s="172"/>
      <c r="O114" s="319"/>
      <c r="P114" s="319"/>
      <c r="Q114" s="274" t="str">
        <f>IF(N114="","",
IF(P114="",0,
IF(O114=P114,100%,
IF(ISERROR(P114/O114),0,
IF(ISERROR(O114/P114),0,
IF(O114&lt;&gt;0,
IF(AND(O114&gt;P114,Logo!$G$18=1),
P114/O114,
O114/P114
)))))))</f>
        <v/>
      </c>
      <c r="R114" s="275" t="str">
        <f>IF(OR(N114="",Q114=0),"",
IF(Q114&lt;Logo!$F$14,3,
IF(Q114&lt;Logo!$F$15,2,1)))</f>
        <v/>
      </c>
      <c r="S114" s="185" t="s">
        <v>1097</v>
      </c>
      <c r="T114" s="173"/>
      <c r="U114" s="276"/>
      <c r="V114" s="186"/>
      <c r="W114" s="187"/>
      <c r="X114" s="187"/>
      <c r="Y114" s="286"/>
      <c r="Z114" s="176"/>
      <c r="AA114" s="155"/>
      <c r="AB114" s="155"/>
      <c r="AC114" s="155"/>
      <c r="AD114" s="155"/>
    </row>
    <row r="115" spans="1:30" ht="15.75" customHeight="1" x14ac:dyDescent="0.4">
      <c r="A115" s="178">
        <f t="shared" si="26"/>
        <v>7</v>
      </c>
      <c r="B115" s="283">
        <f t="shared" si="28"/>
        <v>7</v>
      </c>
      <c r="C115" s="326"/>
      <c r="D115" s="345"/>
      <c r="E115" s="332"/>
      <c r="F115" s="279" t="str">
        <f t="shared" si="22"/>
        <v/>
      </c>
      <c r="G115" s="338"/>
      <c r="H115" s="338"/>
      <c r="I115" s="337"/>
      <c r="J115" s="339"/>
      <c r="K115" s="185" t="s">
        <v>1034</v>
      </c>
      <c r="L115" s="172"/>
      <c r="M115" s="185" t="s">
        <v>1050</v>
      </c>
      <c r="N115" s="172"/>
      <c r="O115" s="319"/>
      <c r="P115" s="319"/>
      <c r="Q115" s="274" t="str">
        <f>IF(N115="","",
IF(P115="",0,
IF(O115=P115,100%,
IF(ISERROR(P115/O115),0,
IF(ISERROR(O115/P115),0,
IF(O115&lt;&gt;0,
IF(AND(O115&gt;P115,Logo!$G$18=1),
P115/O115,
O115/P115
)))))))</f>
        <v/>
      </c>
      <c r="R115" s="275" t="str">
        <f>IF(OR(N115="",Q115=0),"",
IF(Q115&lt;Logo!$F$14,3,
IF(Q115&lt;Logo!$F$15,2,1)))</f>
        <v/>
      </c>
      <c r="S115" s="185" t="s">
        <v>1098</v>
      </c>
      <c r="T115" s="173"/>
      <c r="U115" s="276"/>
      <c r="V115" s="186"/>
      <c r="W115" s="187"/>
      <c r="X115" s="187"/>
      <c r="Y115" s="286"/>
      <c r="Z115" s="176"/>
      <c r="AA115" s="155"/>
      <c r="AB115" s="155"/>
      <c r="AC115" s="155"/>
      <c r="AD115" s="155"/>
    </row>
    <row r="116" spans="1:30" ht="15.75" customHeight="1" x14ac:dyDescent="0.4">
      <c r="A116" s="178">
        <f t="shared" si="26"/>
        <v>7</v>
      </c>
      <c r="B116" s="283">
        <f t="shared" si="28"/>
        <v>7</v>
      </c>
      <c r="C116" s="326"/>
      <c r="D116" s="344" t="s">
        <v>948</v>
      </c>
      <c r="E116" s="332"/>
      <c r="F116" s="272" t="str">
        <f t="shared" si="22"/>
        <v/>
      </c>
      <c r="G116" s="335"/>
      <c r="H116" s="335"/>
      <c r="I116" s="336" t="str">
        <f>IF(E116="","",
IF(H116="",0,
IF(G116=H116,100%,
IF(ISERROR(H116/G116),0,
IF(ISERROR(G116/H116),0,
IF(G116&lt;&gt;0,
IF(AND(G116&gt;H116,Logo!$G$18=1),
H116/G116,
G116/H116
)))))))</f>
        <v/>
      </c>
      <c r="J116" s="339" t="str">
        <f>IF(OR(E116="",I116=0),"",
IF(I116&lt;Logo!$F$14,3,
IF(I116&lt;Logo!$F$15,2,1)))</f>
        <v/>
      </c>
      <c r="K116" s="185" t="s">
        <v>1035</v>
      </c>
      <c r="L116" s="172"/>
      <c r="M116" s="185" t="s">
        <v>1051</v>
      </c>
      <c r="N116" s="172"/>
      <c r="O116" s="319"/>
      <c r="P116" s="319"/>
      <c r="Q116" s="274" t="str">
        <f>IF(N116="","",
IF(P116="",0,
IF(O116=P116,100%,
IF(ISERROR(P116/O116),0,
IF(ISERROR(O116/P116),0,
IF(O116&lt;&gt;0,
IF(AND(O116&gt;P116,Logo!$G$18=1),
P116/O116,
O116/P116
)))))))</f>
        <v/>
      </c>
      <c r="R116" s="275" t="str">
        <f>IF(OR(N116="",Q116=0),"",
IF(Q116&lt;Logo!$F$14,3,
IF(Q116&lt;Logo!$F$15,2,1)))</f>
        <v/>
      </c>
      <c r="S116" s="185" t="s">
        <v>1099</v>
      </c>
      <c r="T116" s="173"/>
      <c r="U116" s="276"/>
      <c r="V116" s="186"/>
      <c r="W116" s="187"/>
      <c r="X116" s="187"/>
      <c r="Y116" s="286"/>
      <c r="Z116" s="176"/>
      <c r="AA116" s="155"/>
      <c r="AB116" s="155"/>
      <c r="AC116" s="155"/>
      <c r="AD116" s="155"/>
    </row>
    <row r="117" spans="1:30" ht="12.75" customHeight="1" x14ac:dyDescent="0.4">
      <c r="A117" s="178">
        <f t="shared" si="26"/>
        <v>7</v>
      </c>
      <c r="B117" s="283">
        <f t="shared" si="28"/>
        <v>7</v>
      </c>
      <c r="C117" s="327"/>
      <c r="D117" s="345"/>
      <c r="E117" s="332"/>
      <c r="F117" s="279" t="str">
        <f t="shared" si="22"/>
        <v/>
      </c>
      <c r="G117" s="335"/>
      <c r="H117" s="335"/>
      <c r="I117" s="337"/>
      <c r="J117" s="339"/>
      <c r="K117" s="185" t="s">
        <v>1036</v>
      </c>
      <c r="L117" s="172"/>
      <c r="M117" s="185" t="s">
        <v>1052</v>
      </c>
      <c r="N117" s="172"/>
      <c r="O117" s="319"/>
      <c r="P117" s="319"/>
      <c r="Q117" s="274" t="str">
        <f>IF(N117="","",
IF(P117="",0,
IF(O117=P117,100%,
IF(ISERROR(P117/O117),0,
IF(ISERROR(O117/P117),0,
IF(O117&lt;&gt;0,
IF(AND(O117&gt;P117,Logo!$G$18=1),
P117/O117,
O117/P117
)))))))</f>
        <v/>
      </c>
      <c r="R117" s="275" t="str">
        <f>IF(OR(N117="",Q117=0),"",
IF(Q117&lt;Logo!$F$14,3,
IF(Q117&lt;Logo!$F$15,2,1)))</f>
        <v/>
      </c>
      <c r="S117" s="185" t="s">
        <v>1100</v>
      </c>
      <c r="T117" s="173"/>
      <c r="U117" s="276"/>
      <c r="V117" s="186"/>
      <c r="W117" s="187"/>
      <c r="X117" s="187"/>
      <c r="Y117" s="286"/>
      <c r="Z117" s="176" t="str">
        <f t="shared" si="27"/>
        <v/>
      </c>
      <c r="AA117" s="155"/>
      <c r="AB117" s="155"/>
      <c r="AC117" s="155"/>
      <c r="AD117" s="155"/>
    </row>
    <row r="118" spans="1:30" ht="15.75" customHeight="1" x14ac:dyDescent="0.4">
      <c r="A118" s="178">
        <f>IF(B118=B102,B102,B102+1)</f>
        <v>8</v>
      </c>
      <c r="B118" s="271">
        <f>B102+1</f>
        <v>8</v>
      </c>
      <c r="C118" s="328"/>
      <c r="D118" s="340" t="s">
        <v>949</v>
      </c>
      <c r="E118" s="332"/>
      <c r="F118" s="272" t="str">
        <f t="shared" si="22"/>
        <v/>
      </c>
      <c r="G118" s="342"/>
      <c r="H118" s="338"/>
      <c r="I118" s="336" t="str">
        <f>IF(E118="","",
IF(H118="",0,
IF(G118=H118,100%,
IF(ISERROR(H118/G118),0,
IF(ISERROR(G118/H118),0,
IF(G118&lt;&gt;0,
IF(AND(G118&gt;H118,Logo!$G$18=1),
H118/G118,
G118/H118
)))))))</f>
        <v/>
      </c>
      <c r="J118" s="339" t="str">
        <f>IF(OR(E118="",I118=0),"",
IF(I118&lt;Logo!$F$14,3,
IF(I118&lt;Logo!$F$15,2,1)))</f>
        <v/>
      </c>
      <c r="K118" s="188" t="s">
        <v>1053</v>
      </c>
      <c r="L118" s="180"/>
      <c r="M118" s="188" t="s">
        <v>1069</v>
      </c>
      <c r="N118" s="172"/>
      <c r="O118" s="319"/>
      <c r="P118" s="319"/>
      <c r="Q118" s="274" t="str">
        <f>IF(N118="","",
IF(P118="",0,
IF(O118=P118,100%,
IF(ISERROR(P118/O118),0,
IF(ISERROR(O118/P118),0,
IF(O118&lt;&gt;0,
IF(AND(O118&gt;P118,Logo!$G$18=1),
P118/O118,
O118/P118
)))))))</f>
        <v/>
      </c>
      <c r="R118" s="275" t="str">
        <f>IF(OR(N118="",Q118=0),"",
IF(Q118&lt;Logo!$F$14,3,
IF(Q118&lt;Logo!$F$15,2,1)))</f>
        <v/>
      </c>
      <c r="S118" s="188" t="s">
        <v>1101</v>
      </c>
      <c r="T118" s="181"/>
      <c r="U118" s="281"/>
      <c r="V118" s="189"/>
      <c r="W118" s="190"/>
      <c r="X118" s="190"/>
      <c r="Y118" s="288"/>
      <c r="Z118" s="176" t="str">
        <f>IF($C$118="","","drucken")</f>
        <v/>
      </c>
      <c r="AA118" s="155"/>
      <c r="AB118" s="155"/>
      <c r="AC118" s="155"/>
      <c r="AD118" s="155"/>
    </row>
    <row r="119" spans="1:30" ht="15.75" customHeight="1" x14ac:dyDescent="0.4">
      <c r="A119" s="178">
        <f t="shared" ref="A119:A133" si="29">$A$118</f>
        <v>8</v>
      </c>
      <c r="B119" s="283">
        <f>$B$118</f>
        <v>8</v>
      </c>
      <c r="C119" s="329"/>
      <c r="D119" s="340"/>
      <c r="E119" s="332"/>
      <c r="F119" s="284" t="str">
        <f t="shared" si="22"/>
        <v/>
      </c>
      <c r="G119" s="343"/>
      <c r="H119" s="338"/>
      <c r="I119" s="337"/>
      <c r="J119" s="339"/>
      <c r="K119" s="188" t="s">
        <v>1054</v>
      </c>
      <c r="L119" s="180"/>
      <c r="M119" s="188" t="s">
        <v>1070</v>
      </c>
      <c r="N119" s="172"/>
      <c r="O119" s="319"/>
      <c r="P119" s="319"/>
      <c r="Q119" s="274" t="str">
        <f>IF(N119="","",
IF(P119="",0,
IF(O119=P119,100%,
IF(ISERROR(P119/O119),0,
IF(ISERROR(O119/P119),0,
IF(O119&lt;&gt;0,
IF(AND(O119&gt;P119,Logo!$G$18=1),
P119/O119,
O119/P119
)))))))</f>
        <v/>
      </c>
      <c r="R119" s="275" t="str">
        <f>IF(OR(N119="",Q119=0),"",
IF(Q119&lt;Logo!$F$14,3,
IF(Q119&lt;Logo!$F$15,2,1)))</f>
        <v/>
      </c>
      <c r="S119" s="188" t="s">
        <v>1102</v>
      </c>
      <c r="T119" s="181"/>
      <c r="U119" s="281"/>
      <c r="V119" s="189"/>
      <c r="W119" s="190"/>
      <c r="X119" s="190"/>
      <c r="Y119" s="288"/>
      <c r="Z119" s="176" t="str">
        <f t="shared" ref="Z119:Z133" si="30">IF($C$118="","","drucken")</f>
        <v/>
      </c>
      <c r="AA119" s="155"/>
      <c r="AB119" s="155"/>
      <c r="AC119" s="155"/>
      <c r="AD119" s="155"/>
    </row>
    <row r="120" spans="1:30" ht="15.75" customHeight="1" x14ac:dyDescent="0.4">
      <c r="A120" s="178">
        <f t="shared" si="29"/>
        <v>8</v>
      </c>
      <c r="B120" s="283">
        <f t="shared" ref="B120:B133" si="31">$B$118</f>
        <v>8</v>
      </c>
      <c r="C120" s="329"/>
      <c r="D120" s="340" t="s">
        <v>950</v>
      </c>
      <c r="E120" s="332"/>
      <c r="F120" s="272" t="str">
        <f t="shared" si="22"/>
        <v/>
      </c>
      <c r="G120" s="338"/>
      <c r="H120" s="338"/>
      <c r="I120" s="336" t="str">
        <f>IF(E120="","",
IF(H120="",0,
IF(G120=H120,100%,
IF(ISERROR(H120/G120),0,
IF(ISERROR(G120/H120),0,
IF(G120&lt;&gt;0,
IF(AND(G120&gt;H120,Logo!$G$18=1),
H120/G120,
G120/H120
)))))))</f>
        <v/>
      </c>
      <c r="J120" s="339" t="str">
        <f>IF(OR(E120="",I120=0),"",
IF(I120&lt;Logo!$F$14,3,
IF(I120&lt;Logo!$F$15,2,1)))</f>
        <v/>
      </c>
      <c r="K120" s="188" t="s">
        <v>1055</v>
      </c>
      <c r="L120" s="180"/>
      <c r="M120" s="188" t="s">
        <v>1071</v>
      </c>
      <c r="N120" s="172"/>
      <c r="O120" s="319"/>
      <c r="P120" s="319"/>
      <c r="Q120" s="274" t="str">
        <f>IF(N120="","",
IF(P120="",0,
IF(O120=P120,100%,
IF(ISERROR(P120/O120),0,
IF(ISERROR(O120/P120),0,
IF(O120&lt;&gt;0,
IF(AND(O120&gt;P120,Logo!$G$18=1),
P120/O120,
O120/P120
)))))))</f>
        <v/>
      </c>
      <c r="R120" s="275" t="str">
        <f>IF(OR(N120="",Q120=0),"",
IF(Q120&lt;Logo!$F$14,3,
IF(Q120&lt;Logo!$F$15,2,1)))</f>
        <v/>
      </c>
      <c r="S120" s="188" t="s">
        <v>1103</v>
      </c>
      <c r="T120" s="181"/>
      <c r="U120" s="281"/>
      <c r="V120" s="189"/>
      <c r="W120" s="190"/>
      <c r="X120" s="190"/>
      <c r="Y120" s="288"/>
      <c r="Z120" s="176" t="str">
        <f t="shared" si="30"/>
        <v/>
      </c>
      <c r="AA120" s="155"/>
      <c r="AB120" s="155"/>
      <c r="AC120" s="155"/>
      <c r="AD120" s="155"/>
    </row>
    <row r="121" spans="1:30" ht="15.75" customHeight="1" x14ac:dyDescent="0.4">
      <c r="A121" s="178">
        <f t="shared" si="29"/>
        <v>8</v>
      </c>
      <c r="B121" s="283">
        <f t="shared" si="31"/>
        <v>8</v>
      </c>
      <c r="C121" s="329"/>
      <c r="D121" s="340"/>
      <c r="E121" s="332"/>
      <c r="F121" s="284" t="str">
        <f t="shared" si="22"/>
        <v/>
      </c>
      <c r="G121" s="338"/>
      <c r="H121" s="338"/>
      <c r="I121" s="337"/>
      <c r="J121" s="339"/>
      <c r="K121" s="188" t="s">
        <v>1056</v>
      </c>
      <c r="L121" s="180"/>
      <c r="M121" s="188" t="s">
        <v>1072</v>
      </c>
      <c r="N121" s="172"/>
      <c r="O121" s="319"/>
      <c r="P121" s="319"/>
      <c r="Q121" s="274" t="str">
        <f>IF(N121="","",
IF(P121="",0,
IF(O121=P121,100%,
IF(ISERROR(P121/O121),0,
IF(ISERROR(O121/P121),0,
IF(O121&lt;&gt;0,
IF(AND(O121&gt;P121,Logo!$G$18=1),
P121/O121,
O121/P121
)))))))</f>
        <v/>
      </c>
      <c r="R121" s="275" t="str">
        <f>IF(OR(N121="",Q121=0),"",
IF(Q121&lt;Logo!$F$14,3,
IF(Q121&lt;Logo!$F$15,2,1)))</f>
        <v/>
      </c>
      <c r="S121" s="188" t="s">
        <v>1104</v>
      </c>
      <c r="T121" s="181"/>
      <c r="U121" s="281"/>
      <c r="V121" s="189"/>
      <c r="W121" s="190"/>
      <c r="X121" s="190"/>
      <c r="Y121" s="288"/>
      <c r="Z121" s="176" t="str">
        <f t="shared" si="30"/>
        <v/>
      </c>
      <c r="AA121" s="155"/>
      <c r="AB121" s="155"/>
      <c r="AC121" s="155"/>
      <c r="AD121" s="155"/>
    </row>
    <row r="122" spans="1:30" ht="15.75" customHeight="1" x14ac:dyDescent="0.4">
      <c r="A122" s="178">
        <f t="shared" si="29"/>
        <v>8</v>
      </c>
      <c r="B122" s="283">
        <f t="shared" si="31"/>
        <v>8</v>
      </c>
      <c r="C122" s="329"/>
      <c r="D122" s="340" t="s">
        <v>951</v>
      </c>
      <c r="E122" s="332"/>
      <c r="F122" s="272" t="str">
        <f t="shared" si="22"/>
        <v/>
      </c>
      <c r="G122" s="338"/>
      <c r="H122" s="338"/>
      <c r="I122" s="336" t="str">
        <f>IF(E122="","",
IF(H122="",0,
IF(G122=H122,100%,
IF(ISERROR(H122/G122),0,
IF(ISERROR(G122/H122),0,
IF(G122&lt;&gt;0,
IF(AND(G122&gt;H122,Logo!$G$18=1),
H122/G122,
G122/H122
)))))))</f>
        <v/>
      </c>
      <c r="J122" s="339" t="str">
        <f>IF(OR(E122="",I122=0),"",
IF(I122&lt;Logo!$F$14,3,
IF(I122&lt;Logo!$F$15,2,1)))</f>
        <v/>
      </c>
      <c r="K122" s="188" t="s">
        <v>1057</v>
      </c>
      <c r="L122" s="180"/>
      <c r="M122" s="188" t="s">
        <v>1073</v>
      </c>
      <c r="N122" s="172"/>
      <c r="O122" s="319"/>
      <c r="P122" s="319"/>
      <c r="Q122" s="274" t="str">
        <f>IF(N122="","",
IF(P122="",0,
IF(O122=P122,100%,
IF(ISERROR(P122/O122),0,
IF(ISERROR(O122/P122),0,
IF(O122&lt;&gt;0,
IF(AND(O122&gt;P122,Logo!$G$18=1),
P122/O122,
O122/P122
)))))))</f>
        <v/>
      </c>
      <c r="R122" s="275" t="str">
        <f>IF(OR(N122="",Q122=0),"",
IF(Q122&lt;Logo!$F$14,3,
IF(Q122&lt;Logo!$F$15,2,1)))</f>
        <v/>
      </c>
      <c r="S122" s="188" t="s">
        <v>1105</v>
      </c>
      <c r="T122" s="181"/>
      <c r="U122" s="281"/>
      <c r="V122" s="189"/>
      <c r="W122" s="190"/>
      <c r="X122" s="190"/>
      <c r="Y122" s="288"/>
      <c r="Z122" s="176" t="str">
        <f t="shared" si="30"/>
        <v/>
      </c>
      <c r="AA122" s="155"/>
      <c r="AB122" s="155"/>
      <c r="AC122" s="155"/>
      <c r="AD122" s="155"/>
    </row>
    <row r="123" spans="1:30" ht="15.75" customHeight="1" x14ac:dyDescent="0.4">
      <c r="A123" s="178">
        <f t="shared" si="29"/>
        <v>8</v>
      </c>
      <c r="B123" s="283">
        <f t="shared" si="31"/>
        <v>8</v>
      </c>
      <c r="C123" s="329"/>
      <c r="D123" s="340"/>
      <c r="E123" s="332"/>
      <c r="F123" s="284" t="str">
        <f t="shared" si="22"/>
        <v/>
      </c>
      <c r="G123" s="338"/>
      <c r="H123" s="338"/>
      <c r="I123" s="337"/>
      <c r="J123" s="339"/>
      <c r="K123" s="188" t="s">
        <v>1058</v>
      </c>
      <c r="L123" s="180"/>
      <c r="M123" s="188" t="s">
        <v>1074</v>
      </c>
      <c r="N123" s="172"/>
      <c r="O123" s="319"/>
      <c r="P123" s="319"/>
      <c r="Q123" s="274" t="str">
        <f>IF(N123="","",
IF(P123="",0,
IF(O123=P123,100%,
IF(ISERROR(P123/O123),0,
IF(ISERROR(O123/P123),0,
IF(O123&lt;&gt;0,
IF(AND(O123&gt;P123,Logo!$G$18=1),
P123/O123,
O123/P123
)))))))</f>
        <v/>
      </c>
      <c r="R123" s="275" t="str">
        <f>IF(OR(N123="",Q123=0),"",
IF(Q123&lt;Logo!$F$14,3,
IF(Q123&lt;Logo!$F$15,2,1)))</f>
        <v/>
      </c>
      <c r="S123" s="188" t="s">
        <v>1106</v>
      </c>
      <c r="T123" s="181"/>
      <c r="U123" s="281"/>
      <c r="V123" s="189"/>
      <c r="W123" s="190"/>
      <c r="X123" s="190"/>
      <c r="Y123" s="288"/>
      <c r="Z123" s="176" t="str">
        <f t="shared" si="30"/>
        <v/>
      </c>
      <c r="AA123" s="155"/>
      <c r="AB123" s="155"/>
      <c r="AC123" s="155"/>
      <c r="AD123" s="155"/>
    </row>
    <row r="124" spans="1:30" ht="15.75" customHeight="1" x14ac:dyDescent="0.4">
      <c r="A124" s="178">
        <f t="shared" si="29"/>
        <v>8</v>
      </c>
      <c r="B124" s="283">
        <f t="shared" si="31"/>
        <v>8</v>
      </c>
      <c r="C124" s="329"/>
      <c r="D124" s="340" t="s">
        <v>952</v>
      </c>
      <c r="E124" s="332"/>
      <c r="F124" s="272" t="str">
        <f t="shared" si="22"/>
        <v/>
      </c>
      <c r="G124" s="342"/>
      <c r="H124" s="338"/>
      <c r="I124" s="336" t="str">
        <f>IF(E124="","",
IF(H124="",0,
IF(G124=H124,100%,
IF(ISERROR(H124/G124),0,
IF(ISERROR(G124/H124),0,
IF(G124&lt;&gt;0,
IF(AND(G124&gt;H124,Logo!$G$18=1),
H124/G124,
G124/H124
)))))))</f>
        <v/>
      </c>
      <c r="J124" s="339" t="str">
        <f>IF(OR(E124="",I124=0),"",
IF(I124&lt;Logo!$F$14,3,
IF(I124&lt;Logo!$F$15,2,1)))</f>
        <v/>
      </c>
      <c r="K124" s="188" t="s">
        <v>1059</v>
      </c>
      <c r="L124" s="180"/>
      <c r="M124" s="188" t="s">
        <v>1075</v>
      </c>
      <c r="N124" s="172"/>
      <c r="O124" s="319"/>
      <c r="P124" s="319"/>
      <c r="Q124" s="274" t="str">
        <f>IF(N124="","",
IF(P124="",0,
IF(O124=P124,100%,
IF(ISERROR(P124/O124),0,
IF(ISERROR(O124/P124),0,
IF(O124&lt;&gt;0,
IF(AND(O124&gt;P124,Logo!$G$18=1),
P124/O124,
O124/P124
)))))))</f>
        <v/>
      </c>
      <c r="R124" s="275" t="str">
        <f>IF(OR(N124="",Q124=0),"",
IF(Q124&lt;Logo!$F$14,3,
IF(Q124&lt;Logo!$F$15,2,1)))</f>
        <v/>
      </c>
      <c r="S124" s="188" t="s">
        <v>1107</v>
      </c>
      <c r="T124" s="181"/>
      <c r="U124" s="281"/>
      <c r="V124" s="189"/>
      <c r="W124" s="190"/>
      <c r="X124" s="190"/>
      <c r="Y124" s="288"/>
      <c r="Z124" s="176" t="str">
        <f t="shared" si="30"/>
        <v/>
      </c>
      <c r="AA124" s="155"/>
      <c r="AB124" s="155"/>
      <c r="AC124" s="155"/>
      <c r="AD124" s="155"/>
    </row>
    <row r="125" spans="1:30" ht="15.75" customHeight="1" x14ac:dyDescent="0.4">
      <c r="A125" s="178">
        <f t="shared" si="29"/>
        <v>8</v>
      </c>
      <c r="B125" s="283">
        <f t="shared" si="31"/>
        <v>8</v>
      </c>
      <c r="C125" s="329"/>
      <c r="D125" s="340"/>
      <c r="E125" s="332"/>
      <c r="F125" s="284" t="str">
        <f t="shared" si="22"/>
        <v/>
      </c>
      <c r="G125" s="343"/>
      <c r="H125" s="338"/>
      <c r="I125" s="337"/>
      <c r="J125" s="339"/>
      <c r="K125" s="188" t="s">
        <v>1060</v>
      </c>
      <c r="L125" s="180"/>
      <c r="M125" s="188" t="s">
        <v>1076</v>
      </c>
      <c r="N125" s="172"/>
      <c r="O125" s="319"/>
      <c r="P125" s="319"/>
      <c r="Q125" s="274" t="str">
        <f>IF(N125="","",
IF(P125="",0,
IF(O125=P125,100%,
IF(ISERROR(P125/O125),0,
IF(ISERROR(O125/P125),0,
IF(O125&lt;&gt;0,
IF(AND(O125&gt;P125,Logo!$G$18=1),
P125/O125,
O125/P125
)))))))</f>
        <v/>
      </c>
      <c r="R125" s="275"/>
      <c r="S125" s="188" t="s">
        <v>1108</v>
      </c>
      <c r="T125" s="181"/>
      <c r="U125" s="281"/>
      <c r="V125" s="189"/>
      <c r="W125" s="190"/>
      <c r="X125" s="190"/>
      <c r="Y125" s="288"/>
      <c r="Z125" s="176"/>
      <c r="AA125" s="155"/>
      <c r="AB125" s="155"/>
      <c r="AC125" s="155"/>
      <c r="AD125" s="155"/>
    </row>
    <row r="126" spans="1:30" ht="15.75" customHeight="1" x14ac:dyDescent="0.4">
      <c r="A126" s="178">
        <f t="shared" si="29"/>
        <v>8</v>
      </c>
      <c r="B126" s="283">
        <f t="shared" si="31"/>
        <v>8</v>
      </c>
      <c r="C126" s="329"/>
      <c r="D126" s="340" t="s">
        <v>953</v>
      </c>
      <c r="E126" s="332"/>
      <c r="F126" s="272" t="str">
        <f t="shared" si="22"/>
        <v/>
      </c>
      <c r="G126" s="338"/>
      <c r="H126" s="338"/>
      <c r="I126" s="336" t="str">
        <f>IF(E126="","",
IF(H126="",0,
IF(G126=H126,100%,
IF(ISERROR(H126/G126),0,
IF(ISERROR(G126/H126),0,
IF(G126&lt;&gt;0,
IF(AND(G126&gt;H126,Logo!$G$18=1),
H126/G126,
G126/H126
)))))))</f>
        <v/>
      </c>
      <c r="J126" s="339" t="str">
        <f>IF(OR(E126="",I126=0),"",
IF(I126&lt;Logo!$F$14,3,
IF(I126&lt;Logo!$F$15,2,1)))</f>
        <v/>
      </c>
      <c r="K126" s="188" t="s">
        <v>1061</v>
      </c>
      <c r="L126" s="180"/>
      <c r="M126" s="188" t="s">
        <v>1077</v>
      </c>
      <c r="N126" s="172"/>
      <c r="O126" s="320"/>
      <c r="P126" s="320"/>
      <c r="Q126" s="274" t="str">
        <f>IF(N126="","",
IF(P126="",0,
IF(O126=P126,100%,
IF(ISERROR(P126/O126),0,
IF(ISERROR(O126/P126),0,
IF(O126&lt;&gt;0,
IF(AND(O126&gt;P126,Logo!$G$18=1),
P126/O126,
O126/P126
)))))))</f>
        <v/>
      </c>
      <c r="R126" s="275"/>
      <c r="S126" s="188" t="s">
        <v>1109</v>
      </c>
      <c r="T126" s="181"/>
      <c r="U126" s="281"/>
      <c r="V126" s="189"/>
      <c r="W126" s="190"/>
      <c r="X126" s="190"/>
      <c r="Y126" s="288"/>
      <c r="Z126" s="176"/>
      <c r="AA126" s="155"/>
      <c r="AB126" s="155"/>
      <c r="AC126" s="155"/>
      <c r="AD126" s="155"/>
    </row>
    <row r="127" spans="1:30" ht="15.75" customHeight="1" x14ac:dyDescent="0.4">
      <c r="A127" s="178">
        <f t="shared" si="29"/>
        <v>8</v>
      </c>
      <c r="B127" s="283">
        <f t="shared" si="31"/>
        <v>8</v>
      </c>
      <c r="C127" s="329"/>
      <c r="D127" s="340"/>
      <c r="E127" s="332"/>
      <c r="F127" s="284" t="str">
        <f t="shared" si="22"/>
        <v/>
      </c>
      <c r="G127" s="338"/>
      <c r="H127" s="338"/>
      <c r="I127" s="337"/>
      <c r="J127" s="339"/>
      <c r="K127" s="188" t="s">
        <v>1062</v>
      </c>
      <c r="L127" s="180"/>
      <c r="M127" s="188" t="s">
        <v>1078</v>
      </c>
      <c r="N127" s="172"/>
      <c r="O127" s="319"/>
      <c r="P127" s="319"/>
      <c r="Q127" s="274" t="str">
        <f>IF(N127="","",
IF(P127="",0,
IF(O127=P127,100%,
IF(ISERROR(P127/O127),0,
IF(ISERROR(O127/P127),0,
IF(O127&lt;&gt;0,
IF(AND(O127&gt;P127,Logo!$G$18=1),
P127/O127,
O127/P127
)))))))</f>
        <v/>
      </c>
      <c r="R127" s="275"/>
      <c r="S127" s="188" t="s">
        <v>1110</v>
      </c>
      <c r="T127" s="181"/>
      <c r="U127" s="281"/>
      <c r="V127" s="189"/>
      <c r="W127" s="190"/>
      <c r="X127" s="190"/>
      <c r="Y127" s="288"/>
      <c r="Z127" s="176"/>
      <c r="AA127" s="155"/>
      <c r="AB127" s="155"/>
      <c r="AC127" s="155"/>
      <c r="AD127" s="155"/>
    </row>
    <row r="128" spans="1:30" ht="15.75" customHeight="1" x14ac:dyDescent="0.4">
      <c r="A128" s="178">
        <f t="shared" si="29"/>
        <v>8</v>
      </c>
      <c r="B128" s="283">
        <f t="shared" si="31"/>
        <v>8</v>
      </c>
      <c r="C128" s="329"/>
      <c r="D128" s="340" t="s">
        <v>954</v>
      </c>
      <c r="E128" s="332"/>
      <c r="F128" s="272" t="str">
        <f t="shared" si="22"/>
        <v/>
      </c>
      <c r="G128" s="342"/>
      <c r="H128" s="338"/>
      <c r="I128" s="336" t="str">
        <f>IF(E128="","",
IF(H128="",0,
IF(G128=H128,100%,
IF(ISERROR(H128/G128),0,
IF(ISERROR(G128/H128),0,
IF(G128&lt;&gt;0,
IF(AND(G128&gt;H128,Logo!$G$18=1),
H128/G128,
G128/H128
)))))))</f>
        <v/>
      </c>
      <c r="J128" s="339" t="str">
        <f>IF(OR(E128="",I128=0),"",
IF(I128&lt;Logo!$F$14,3,
IF(I128&lt;Logo!$F$15,2,1)))</f>
        <v/>
      </c>
      <c r="K128" s="188" t="s">
        <v>1063</v>
      </c>
      <c r="L128" s="180"/>
      <c r="M128" s="188" t="s">
        <v>1079</v>
      </c>
      <c r="N128" s="172"/>
      <c r="O128" s="319"/>
      <c r="P128" s="319"/>
      <c r="Q128" s="274" t="str">
        <f>IF(N128="","",
IF(P128="",0,
IF(O128=P128,100%,
IF(ISERROR(P128/O128),0,
IF(ISERROR(O128/P128),0,
IF(O128&lt;&gt;0,
IF(AND(O128&gt;P128,Logo!$G$18=1),
P128/O128,
O128/P128
)))))))</f>
        <v/>
      </c>
      <c r="R128" s="275"/>
      <c r="S128" s="188" t="s">
        <v>1111</v>
      </c>
      <c r="T128" s="181"/>
      <c r="U128" s="281"/>
      <c r="V128" s="189"/>
      <c r="W128" s="190"/>
      <c r="X128" s="190"/>
      <c r="Y128" s="288"/>
      <c r="Z128" s="176"/>
      <c r="AA128" s="155"/>
      <c r="AB128" s="155"/>
      <c r="AC128" s="155"/>
      <c r="AD128" s="155"/>
    </row>
    <row r="129" spans="1:30" ht="15.75" customHeight="1" x14ac:dyDescent="0.4">
      <c r="A129" s="178">
        <f t="shared" si="29"/>
        <v>8</v>
      </c>
      <c r="B129" s="283">
        <f t="shared" si="31"/>
        <v>8</v>
      </c>
      <c r="C129" s="329"/>
      <c r="D129" s="340"/>
      <c r="E129" s="332"/>
      <c r="F129" s="284" t="str">
        <f t="shared" si="22"/>
        <v/>
      </c>
      <c r="G129" s="343"/>
      <c r="H129" s="338"/>
      <c r="I129" s="337"/>
      <c r="J129" s="339"/>
      <c r="K129" s="188" t="s">
        <v>1064</v>
      </c>
      <c r="L129" s="180"/>
      <c r="M129" s="188" t="s">
        <v>1080</v>
      </c>
      <c r="N129" s="172"/>
      <c r="O129" s="321"/>
      <c r="P129" s="321"/>
      <c r="Q129" s="274" t="str">
        <f>IF(N129="","",
IF(P129="",0,
IF(O129=P129,100%,
IF(ISERROR(P129/O129),0,
IF(ISERROR(O129/P129),0,
IF(O129&lt;&gt;0,
IF(AND(O129&gt;P129,Logo!$G$18=1),
P129/O129,
O129/P129
)))))))</f>
        <v/>
      </c>
      <c r="R129" s="275"/>
      <c r="S129" s="188" t="s">
        <v>1112</v>
      </c>
      <c r="T129" s="181"/>
      <c r="U129" s="281"/>
      <c r="V129" s="189"/>
      <c r="W129" s="190"/>
      <c r="X129" s="190"/>
      <c r="Y129" s="288"/>
      <c r="Z129" s="176"/>
      <c r="AA129" s="155"/>
      <c r="AB129" s="155"/>
      <c r="AC129" s="155"/>
      <c r="AD129" s="155"/>
    </row>
    <row r="130" spans="1:30" ht="15.75" customHeight="1" x14ac:dyDescent="0.4">
      <c r="A130" s="178">
        <f t="shared" si="29"/>
        <v>8</v>
      </c>
      <c r="B130" s="283">
        <f t="shared" si="31"/>
        <v>8</v>
      </c>
      <c r="C130" s="329"/>
      <c r="D130" s="340" t="s">
        <v>955</v>
      </c>
      <c r="E130" s="332"/>
      <c r="F130" s="272" t="str">
        <f t="shared" si="22"/>
        <v/>
      </c>
      <c r="G130" s="338"/>
      <c r="H130" s="338"/>
      <c r="I130" s="336" t="str">
        <f>IF(E130="","",
IF(H130="",0,
IF(G130=H130,100%,
IF(ISERROR(H130/G130),0,
IF(ISERROR(G130/H130),0,
IF(G130&lt;&gt;0,
IF(AND(G130&gt;H130,Logo!$G$18=1),
H130/G130,
G130/H130
)))))))</f>
        <v/>
      </c>
      <c r="J130" s="339" t="str">
        <f>IF(OR(E130="",I130=0),"",
IF(I130&lt;Logo!$F$14,3,
IF(I130&lt;Logo!$F$15,2,1)))</f>
        <v/>
      </c>
      <c r="K130" s="188" t="s">
        <v>1065</v>
      </c>
      <c r="L130" s="180"/>
      <c r="M130" s="188" t="s">
        <v>1081</v>
      </c>
      <c r="N130" s="172"/>
      <c r="O130" s="321"/>
      <c r="P130" s="321"/>
      <c r="Q130" s="274" t="str">
        <f>IF(N130="","",
IF(P130="",0,
IF(O130=P130,100%,
IF(ISERROR(P130/O130),0,
IF(ISERROR(O130/P130),0,
IF(O130&lt;&gt;0,
IF(AND(O130&gt;P130,Logo!$G$18=1),
P130/O130,
O130/P130
)))))))</f>
        <v/>
      </c>
      <c r="R130" s="275"/>
      <c r="S130" s="188" t="s">
        <v>1113</v>
      </c>
      <c r="T130" s="181"/>
      <c r="U130" s="281"/>
      <c r="V130" s="189"/>
      <c r="W130" s="190"/>
      <c r="X130" s="190"/>
      <c r="Y130" s="288"/>
      <c r="Z130" s="176"/>
      <c r="AA130" s="155"/>
      <c r="AB130" s="155"/>
      <c r="AC130" s="155"/>
      <c r="AD130" s="155"/>
    </row>
    <row r="131" spans="1:30" ht="15.75" customHeight="1" x14ac:dyDescent="0.4">
      <c r="A131" s="178">
        <f t="shared" si="29"/>
        <v>8</v>
      </c>
      <c r="B131" s="283">
        <f t="shared" si="31"/>
        <v>8</v>
      </c>
      <c r="C131" s="329"/>
      <c r="D131" s="340"/>
      <c r="E131" s="332"/>
      <c r="F131" s="284" t="str">
        <f t="shared" si="22"/>
        <v/>
      </c>
      <c r="G131" s="338"/>
      <c r="H131" s="338"/>
      <c r="I131" s="337"/>
      <c r="J131" s="339"/>
      <c r="K131" s="188" t="s">
        <v>1066</v>
      </c>
      <c r="L131" s="180"/>
      <c r="M131" s="188" t="s">
        <v>1082</v>
      </c>
      <c r="N131" s="172"/>
      <c r="O131" s="321"/>
      <c r="P131" s="321"/>
      <c r="Q131" s="274" t="str">
        <f>IF(N131="","",
IF(P131="",0,
IF(O131=P131,100%,
IF(ISERROR(P131/O131),0,
IF(ISERROR(O131/P131),0,
IF(O131&lt;&gt;0,
IF(AND(O131&gt;P131,Logo!$G$18=1),
P131/O131,
O131/P131
)))))))</f>
        <v/>
      </c>
      <c r="R131" s="275"/>
      <c r="S131" s="188" t="s">
        <v>1114</v>
      </c>
      <c r="T131" s="181"/>
      <c r="U131" s="281"/>
      <c r="V131" s="189"/>
      <c r="W131" s="190"/>
      <c r="X131" s="190"/>
      <c r="Y131" s="288"/>
      <c r="Z131" s="176"/>
      <c r="AA131" s="155"/>
      <c r="AB131" s="155"/>
      <c r="AC131" s="155"/>
      <c r="AD131" s="155"/>
    </row>
    <row r="132" spans="1:30" ht="15.75" customHeight="1" x14ac:dyDescent="0.4">
      <c r="A132" s="178">
        <f t="shared" si="29"/>
        <v>8</v>
      </c>
      <c r="B132" s="283">
        <f t="shared" si="31"/>
        <v>8</v>
      </c>
      <c r="C132" s="329"/>
      <c r="D132" s="340" t="s">
        <v>956</v>
      </c>
      <c r="E132" s="332"/>
      <c r="F132" s="272" t="str">
        <f t="shared" si="22"/>
        <v/>
      </c>
      <c r="G132" s="338"/>
      <c r="H132" s="338"/>
      <c r="I132" s="336" t="str">
        <f>IF(E132="","",
IF(H132="",0,
IF(G132=H132,100%,
IF(ISERROR(H132/G132),0,
IF(ISERROR(G132/H132),0,
IF(G132&lt;&gt;0,
IF(AND(G132&gt;H132,Logo!$G$18=1),
H132/G132,
G132/H132
)))))))</f>
        <v/>
      </c>
      <c r="J132" s="339" t="str">
        <f>IF(OR(E132="",I132=0),"",
IF(I132&lt;Logo!$F$14,3,
IF(I132&lt;Logo!$F$15,2,1)))</f>
        <v/>
      </c>
      <c r="K132" s="188" t="s">
        <v>1067</v>
      </c>
      <c r="L132" s="180"/>
      <c r="M132" s="188" t="s">
        <v>1083</v>
      </c>
      <c r="N132" s="172"/>
      <c r="O132" s="320"/>
      <c r="P132" s="320"/>
      <c r="Q132" s="274" t="str">
        <f>IF(N132="","",
IF(P132="",0,
IF(O132=P132,100%,
IF(ISERROR(P132/O132),0,
IF(ISERROR(O132/P132),0,
IF(O132&lt;&gt;0,
IF(AND(O132&gt;P132,Logo!$G$18=1),
P132/O132,
O132/P132
)))))))</f>
        <v/>
      </c>
      <c r="R132" s="275"/>
      <c r="S132" s="188" t="s">
        <v>1115</v>
      </c>
      <c r="T132" s="181"/>
      <c r="U132" s="281"/>
      <c r="V132" s="189"/>
      <c r="W132" s="190"/>
      <c r="X132" s="190"/>
      <c r="Y132" s="288"/>
      <c r="Z132" s="176"/>
      <c r="AA132" s="155"/>
      <c r="AB132" s="155"/>
      <c r="AC132" s="155"/>
      <c r="AD132" s="155"/>
    </row>
    <row r="133" spans="1:30" ht="15.75" customHeight="1" x14ac:dyDescent="0.4">
      <c r="A133" s="178">
        <f t="shared" si="29"/>
        <v>8</v>
      </c>
      <c r="B133" s="283">
        <f t="shared" si="31"/>
        <v>8</v>
      </c>
      <c r="C133" s="330"/>
      <c r="D133" s="340"/>
      <c r="E133" s="332"/>
      <c r="F133" s="284" t="str">
        <f t="shared" si="22"/>
        <v/>
      </c>
      <c r="G133" s="338"/>
      <c r="H133" s="338"/>
      <c r="I133" s="337"/>
      <c r="J133" s="339"/>
      <c r="K133" s="188" t="s">
        <v>1068</v>
      </c>
      <c r="L133" s="180"/>
      <c r="M133" s="188" t="s">
        <v>1084</v>
      </c>
      <c r="N133" s="172"/>
      <c r="O133" s="321"/>
      <c r="P133" s="321"/>
      <c r="Q133" s="274" t="str">
        <f>IF(N133="","",
IF(P133="",0,
IF(O133=P133,100%,
IF(ISERROR(P133/O133),0,
IF(ISERROR(O133/P133),0,
IF(O133&lt;&gt;0,
IF(AND(O133&gt;P133,Logo!$G$18=1),
P133/O133,
O133/P133
)))))))</f>
        <v/>
      </c>
      <c r="R133" s="275" t="str">
        <f>IF(OR(N133="",Q133=0),"",
IF(Q133&lt;Logo!$F$14,3,
IF(Q133&lt;Logo!$F$15,2,1)))</f>
        <v/>
      </c>
      <c r="S133" s="188" t="s">
        <v>1116</v>
      </c>
      <c r="T133" s="181"/>
      <c r="U133" s="281"/>
      <c r="V133" s="189"/>
      <c r="W133" s="190"/>
      <c r="X133" s="190"/>
      <c r="Y133" s="288"/>
      <c r="Z133" s="176" t="str">
        <f t="shared" si="30"/>
        <v/>
      </c>
      <c r="AA133" s="155"/>
      <c r="AB133" s="155"/>
      <c r="AC133" s="155"/>
      <c r="AD133" s="155"/>
    </row>
    <row r="134" spans="1:30" ht="14.25" x14ac:dyDescent="0.4">
      <c r="A134" s="178">
        <f>IF(B134=B118,B118,B118+1)</f>
        <v>9</v>
      </c>
      <c r="B134" s="271">
        <f>B118+1</f>
        <v>9</v>
      </c>
      <c r="C134" s="325"/>
      <c r="D134" s="331" t="s">
        <v>957</v>
      </c>
      <c r="E134" s="332"/>
      <c r="F134" s="272" t="str">
        <f t="shared" si="22"/>
        <v/>
      </c>
      <c r="G134" s="333"/>
      <c r="H134" s="335"/>
      <c r="I134" s="336" t="str">
        <f>IF(E134="","",
IF(H134="",0,
IF(G134=H134,100%,
IF(ISERROR(H134/G134),0,
IF(ISERROR(G134/H134),0,
IF(G134&lt;&gt;0,
IF(AND(G134&gt;H134,Logo!$G$18=1),
H134/G134,
G134/H134
)))))))</f>
        <v/>
      </c>
      <c r="J134" s="339" t="str">
        <f>IF(OR(E134="",I134=0),"",
IF(I134&lt;Logo!$F$14,3,
IF(I134&lt;Logo!$F$15,2,1)))</f>
        <v/>
      </c>
      <c r="K134" s="185" t="s">
        <v>1117</v>
      </c>
      <c r="L134" s="172"/>
      <c r="M134" s="185" t="s">
        <v>1133</v>
      </c>
      <c r="N134" s="172"/>
      <c r="O134" s="320"/>
      <c r="P134" s="320"/>
      <c r="Q134" s="274" t="str">
        <f>IF(N134="","",
IF(P134="",0,
IF(O134=P134,100%,
IF(ISERROR(P134/O134),0,
IF(ISERROR(O134/P134),0,
IF(O134&lt;&gt;0,
IF(AND(O134&gt;P134,Logo!$G$18=1),
P134/O134,
O134/P134
)))))))</f>
        <v/>
      </c>
      <c r="R134" s="275" t="str">
        <f>IF(OR(N134="",Q134=0),"",
IF(Q134&lt;Logo!$F$14,3,
IF(Q134&lt;Logo!$F$15,2,1)))</f>
        <v/>
      </c>
      <c r="S134" s="185" t="s">
        <v>1181</v>
      </c>
      <c r="T134" s="173"/>
      <c r="U134" s="276"/>
      <c r="V134" s="186"/>
      <c r="W134" s="187"/>
      <c r="X134" s="187"/>
      <c r="Y134" s="286"/>
      <c r="Z134" s="176" t="str">
        <f>IF($C$134="","","drucken")</f>
        <v/>
      </c>
      <c r="AA134" s="155"/>
      <c r="AB134" s="155"/>
      <c r="AC134" s="155"/>
      <c r="AD134" s="155"/>
    </row>
    <row r="135" spans="1:30" ht="15.75" customHeight="1" x14ac:dyDescent="0.4">
      <c r="A135" s="178">
        <f t="shared" ref="A135:A149" si="32">$A$134</f>
        <v>9</v>
      </c>
      <c r="B135" s="283">
        <f>$B$134</f>
        <v>9</v>
      </c>
      <c r="C135" s="326"/>
      <c r="D135" s="331"/>
      <c r="E135" s="332"/>
      <c r="F135" s="279" t="str">
        <f t="shared" si="22"/>
        <v/>
      </c>
      <c r="G135" s="334"/>
      <c r="H135" s="335"/>
      <c r="I135" s="337"/>
      <c r="J135" s="339"/>
      <c r="K135" s="185" t="s">
        <v>1118</v>
      </c>
      <c r="L135" s="172"/>
      <c r="M135" s="185" t="s">
        <v>1134</v>
      </c>
      <c r="N135" s="172"/>
      <c r="O135" s="319"/>
      <c r="P135" s="319"/>
      <c r="Q135" s="274" t="str">
        <f>IF(N135="","",
IF(P135="",0,
IF(O135=P135,100%,
IF(ISERROR(P135/O135),0,
IF(ISERROR(O135/P135),0,
IF(O135&lt;&gt;0,
IF(AND(O135&gt;P135,Logo!$G$18=1),
P135/O135,
O135/P135
)))))))</f>
        <v/>
      </c>
      <c r="R135" s="275" t="str">
        <f>IF(OR(N135="",Q135=0),"",
IF(Q135&lt;Logo!$F$14,3,
IF(Q135&lt;Logo!$F$15,2,1)))</f>
        <v/>
      </c>
      <c r="S135" s="185" t="s">
        <v>1182</v>
      </c>
      <c r="T135" s="173"/>
      <c r="U135" s="276"/>
      <c r="V135" s="186"/>
      <c r="W135" s="187"/>
      <c r="X135" s="187"/>
      <c r="Y135" s="286"/>
      <c r="Z135" s="176" t="str">
        <f t="shared" ref="Z135:Z149" si="33">IF($C$134="","","drucken")</f>
        <v/>
      </c>
      <c r="AA135" s="155"/>
      <c r="AB135" s="155"/>
      <c r="AC135" s="155"/>
      <c r="AD135" s="155"/>
    </row>
    <row r="136" spans="1:30" ht="15.75" customHeight="1" x14ac:dyDescent="0.4">
      <c r="A136" s="178">
        <f t="shared" si="32"/>
        <v>9</v>
      </c>
      <c r="B136" s="283">
        <f t="shared" ref="B136:B149" si="34">$B$134</f>
        <v>9</v>
      </c>
      <c r="C136" s="326"/>
      <c r="D136" s="331" t="s">
        <v>958</v>
      </c>
      <c r="E136" s="332"/>
      <c r="F136" s="272" t="str">
        <f t="shared" si="22"/>
        <v/>
      </c>
      <c r="G136" s="335"/>
      <c r="H136" s="335"/>
      <c r="I136" s="336" t="str">
        <f>IF(E136="","",
IF(H136="",0,
IF(G136=H136,100%,
IF(ISERROR(H136/G136),0,
IF(ISERROR(G136/H136),0,
IF(G136&lt;&gt;0,
IF(AND(G136&gt;H136,Logo!$G$18=1),
H136/G136,
G136/H136
)))))))</f>
        <v/>
      </c>
      <c r="J136" s="339" t="str">
        <f>IF(OR(E136="",I136=0),"",
IF(I136&lt;Logo!$F$14,3,
IF(I136&lt;Logo!$F$15,2,1)))</f>
        <v/>
      </c>
      <c r="K136" s="185" t="s">
        <v>1119</v>
      </c>
      <c r="L136" s="172"/>
      <c r="M136" s="185" t="s">
        <v>1135</v>
      </c>
      <c r="N136" s="172"/>
      <c r="O136" s="319"/>
      <c r="P136" s="319"/>
      <c r="Q136" s="274" t="str">
        <f>IF(N136="","",
IF(P136="",0,
IF(O136=P136,100%,
IF(ISERROR(P136/O136),0,
IF(ISERROR(O136/P136),0,
IF(O136&lt;&gt;0,
IF(AND(O136&gt;P136,Logo!$G$18=1),
P136/O136,
O136/P136
)))))))</f>
        <v/>
      </c>
      <c r="R136" s="275" t="str">
        <f>IF(OR(N136="",Q136=0),"",
IF(Q136&lt;Logo!$F$14,3,
IF(Q136&lt;Logo!$F$15,2,1)))</f>
        <v/>
      </c>
      <c r="S136" s="185" t="s">
        <v>1183</v>
      </c>
      <c r="T136" s="173"/>
      <c r="U136" s="276"/>
      <c r="V136" s="186"/>
      <c r="W136" s="187"/>
      <c r="X136" s="187"/>
      <c r="Y136" s="286"/>
      <c r="Z136" s="176" t="str">
        <f t="shared" si="33"/>
        <v/>
      </c>
      <c r="AA136" s="155"/>
      <c r="AB136" s="155"/>
      <c r="AC136" s="155"/>
      <c r="AD136" s="155"/>
    </row>
    <row r="137" spans="1:30" ht="15.75" customHeight="1" x14ac:dyDescent="0.4">
      <c r="A137" s="178">
        <f t="shared" si="32"/>
        <v>9</v>
      </c>
      <c r="B137" s="283">
        <f t="shared" si="34"/>
        <v>9</v>
      </c>
      <c r="C137" s="326"/>
      <c r="D137" s="331"/>
      <c r="E137" s="332"/>
      <c r="F137" s="279" t="str">
        <f t="shared" si="22"/>
        <v/>
      </c>
      <c r="G137" s="335"/>
      <c r="H137" s="335"/>
      <c r="I137" s="337"/>
      <c r="J137" s="339"/>
      <c r="K137" s="185" t="s">
        <v>1120</v>
      </c>
      <c r="L137" s="172"/>
      <c r="M137" s="185" t="s">
        <v>1136</v>
      </c>
      <c r="N137" s="172"/>
      <c r="O137" s="319"/>
      <c r="P137" s="319"/>
      <c r="Q137" s="274" t="str">
        <f>IF(N137="","",
IF(P137="",0,
IF(O137=P137,100%,
IF(ISERROR(P137/O137),0,
IF(ISERROR(O137/P137),0,
IF(O137&lt;&gt;0,
IF(AND(O137&gt;P137,Logo!$G$18=1),
P137/O137,
O137/P137
)))))))</f>
        <v/>
      </c>
      <c r="R137" s="275" t="str">
        <f>IF(OR(N137="",Q137=0),"",
IF(Q137&lt;Logo!$F$14,3,
IF(Q137&lt;Logo!$F$15,2,1)))</f>
        <v/>
      </c>
      <c r="S137" s="185" t="s">
        <v>1184</v>
      </c>
      <c r="T137" s="173"/>
      <c r="U137" s="276"/>
      <c r="V137" s="186"/>
      <c r="W137" s="187"/>
      <c r="X137" s="187"/>
      <c r="Y137" s="286"/>
      <c r="Z137" s="176" t="str">
        <f t="shared" si="33"/>
        <v/>
      </c>
      <c r="AA137" s="155"/>
      <c r="AB137" s="155"/>
      <c r="AC137" s="155"/>
      <c r="AD137" s="155"/>
    </row>
    <row r="138" spans="1:30" ht="15.75" customHeight="1" x14ac:dyDescent="0.4">
      <c r="A138" s="178">
        <f t="shared" si="32"/>
        <v>9</v>
      </c>
      <c r="B138" s="283">
        <f t="shared" si="34"/>
        <v>9</v>
      </c>
      <c r="C138" s="326"/>
      <c r="D138" s="331" t="s">
        <v>959</v>
      </c>
      <c r="E138" s="332"/>
      <c r="F138" s="272" t="str">
        <f t="shared" si="22"/>
        <v/>
      </c>
      <c r="G138" s="333"/>
      <c r="H138" s="335"/>
      <c r="I138" s="336" t="str">
        <f>IF(E138="","",
IF(H138="",0,
IF(G138=H138,100%,
IF(ISERROR(H138/G138),0,
IF(ISERROR(G138/H138),0,
IF(G138&lt;&gt;0,
IF(AND(G138&gt;H138,Logo!$G$18=1),
H138/G138,
G138/H138
)))))))</f>
        <v/>
      </c>
      <c r="J138" s="339" t="str">
        <f>IF(OR(E138="",I138=0),"",
IF(I138&lt;Logo!$F$14,3,
IF(I138&lt;Logo!$F$15,2,1)))</f>
        <v/>
      </c>
      <c r="K138" s="185" t="s">
        <v>1121</v>
      </c>
      <c r="L138" s="172"/>
      <c r="M138" s="185" t="s">
        <v>1137</v>
      </c>
      <c r="N138" s="172"/>
      <c r="O138" s="319"/>
      <c r="P138" s="319"/>
      <c r="Q138" s="274" t="str">
        <f>IF(N138="","",
IF(P138="",0,
IF(O138=P138,100%,
IF(ISERROR(P138/O138),0,
IF(ISERROR(O138/P138),0,
IF(O138&lt;&gt;0,
IF(AND(O138&gt;P138,Logo!$G$18=1),
P138/O138,
O138/P138
)))))))</f>
        <v/>
      </c>
      <c r="R138" s="275" t="str">
        <f>IF(OR(N138="",Q138=0),"",
IF(Q138&lt;Logo!$F$14,3,
IF(Q138&lt;Logo!$F$15,2,1)))</f>
        <v/>
      </c>
      <c r="S138" s="185" t="s">
        <v>1185</v>
      </c>
      <c r="T138" s="173"/>
      <c r="U138" s="276"/>
      <c r="V138" s="186"/>
      <c r="W138" s="187"/>
      <c r="X138" s="187"/>
      <c r="Y138" s="286"/>
      <c r="Z138" s="176" t="str">
        <f t="shared" si="33"/>
        <v/>
      </c>
      <c r="AA138" s="155"/>
      <c r="AB138" s="155"/>
      <c r="AC138" s="155"/>
      <c r="AD138" s="155"/>
    </row>
    <row r="139" spans="1:30" ht="15.75" customHeight="1" x14ac:dyDescent="0.4">
      <c r="A139" s="178">
        <f t="shared" si="32"/>
        <v>9</v>
      </c>
      <c r="B139" s="283">
        <f t="shared" si="34"/>
        <v>9</v>
      </c>
      <c r="C139" s="326"/>
      <c r="D139" s="331"/>
      <c r="E139" s="332"/>
      <c r="F139" s="279" t="str">
        <f t="shared" si="22"/>
        <v/>
      </c>
      <c r="G139" s="334"/>
      <c r="H139" s="335"/>
      <c r="I139" s="337"/>
      <c r="J139" s="339"/>
      <c r="K139" s="185" t="s">
        <v>1122</v>
      </c>
      <c r="L139" s="172"/>
      <c r="M139" s="185" t="s">
        <v>1138</v>
      </c>
      <c r="N139" s="172"/>
      <c r="O139" s="319"/>
      <c r="P139" s="319"/>
      <c r="Q139" s="274" t="str">
        <f>IF(N139="","",
IF(P139="",0,
IF(O139=P139,100%,
IF(ISERROR(P139/O139),0,
IF(ISERROR(O139/P139),0,
IF(O139&lt;&gt;0,
IF(AND(O139&gt;P139,Logo!$G$18=1),
P139/O139,
O139/P139
)))))))</f>
        <v/>
      </c>
      <c r="R139" s="275" t="str">
        <f>IF(OR(N139="",Q139=0),"",
IF(Q139&lt;Logo!$F$14,3,
IF(Q139&lt;Logo!$F$15,2,1)))</f>
        <v/>
      </c>
      <c r="S139" s="185" t="s">
        <v>1186</v>
      </c>
      <c r="T139" s="173"/>
      <c r="U139" s="276"/>
      <c r="V139" s="186"/>
      <c r="W139" s="187"/>
      <c r="X139" s="187"/>
      <c r="Y139" s="286"/>
      <c r="Z139" s="176" t="str">
        <f t="shared" si="33"/>
        <v/>
      </c>
      <c r="AA139" s="155"/>
      <c r="AB139" s="155"/>
      <c r="AC139" s="155"/>
      <c r="AD139" s="155"/>
    </row>
    <row r="140" spans="1:30" ht="15.75" customHeight="1" x14ac:dyDescent="0.4">
      <c r="A140" s="178">
        <f t="shared" si="32"/>
        <v>9</v>
      </c>
      <c r="B140" s="283">
        <f t="shared" si="34"/>
        <v>9</v>
      </c>
      <c r="C140" s="326"/>
      <c r="D140" s="331" t="s">
        <v>960</v>
      </c>
      <c r="E140" s="332"/>
      <c r="F140" s="272" t="str">
        <f t="shared" si="22"/>
        <v/>
      </c>
      <c r="G140" s="335"/>
      <c r="H140" s="335"/>
      <c r="I140" s="336" t="str">
        <f>IF(E140="","",
IF(H140="",0,
IF(G140=H140,100%,
IF(ISERROR(H140/G140),0,
IF(ISERROR(G140/H140),0,
IF(G140&lt;&gt;0,
IF(AND(G140&gt;H140,Logo!$G$18=1),
H140/G140,
G140/H140
)))))))</f>
        <v/>
      </c>
      <c r="J140" s="339" t="str">
        <f>IF(OR(E140="",I140=0),"",
IF(I140&lt;Logo!$F$14,3,
IF(I140&lt;Logo!$F$15,2,1)))</f>
        <v/>
      </c>
      <c r="K140" s="185" t="s">
        <v>1123</v>
      </c>
      <c r="L140" s="172"/>
      <c r="M140" s="185" t="s">
        <v>1139</v>
      </c>
      <c r="N140" s="172"/>
      <c r="O140" s="319"/>
      <c r="P140" s="319"/>
      <c r="Q140" s="274" t="str">
        <f>IF(N140="","",
IF(P140="",0,
IF(O140=P140,100%,
IF(ISERROR(P140/O140),0,
IF(ISERROR(O140/P140),0,
IF(O140&lt;&gt;0,
IF(AND(O140&gt;P140,Logo!$G$18=1),
P140/O140,
O140/P140
)))))))</f>
        <v/>
      </c>
      <c r="R140" s="275" t="str">
        <f>IF(OR(N140="",Q140=0),"",
IF(Q140&lt;Logo!$F$14,3,
IF(Q140&lt;Logo!$F$15,2,1)))</f>
        <v/>
      </c>
      <c r="S140" s="185" t="s">
        <v>1187</v>
      </c>
      <c r="T140" s="173"/>
      <c r="U140" s="276"/>
      <c r="V140" s="186"/>
      <c r="W140" s="187"/>
      <c r="X140" s="187"/>
      <c r="Y140" s="286"/>
      <c r="Z140" s="176" t="str">
        <f t="shared" si="33"/>
        <v/>
      </c>
      <c r="AA140" s="155"/>
      <c r="AB140" s="155"/>
      <c r="AC140" s="155"/>
      <c r="AD140" s="155"/>
    </row>
    <row r="141" spans="1:30" ht="15.75" customHeight="1" x14ac:dyDescent="0.4">
      <c r="A141" s="178">
        <f t="shared" si="32"/>
        <v>9</v>
      </c>
      <c r="B141" s="283">
        <f t="shared" si="34"/>
        <v>9</v>
      </c>
      <c r="C141" s="326"/>
      <c r="D141" s="331"/>
      <c r="E141" s="332"/>
      <c r="F141" s="279" t="str">
        <f t="shared" si="22"/>
        <v/>
      </c>
      <c r="G141" s="335"/>
      <c r="H141" s="335"/>
      <c r="I141" s="337"/>
      <c r="J141" s="339"/>
      <c r="K141" s="185" t="s">
        <v>1124</v>
      </c>
      <c r="L141" s="172"/>
      <c r="M141" s="185" t="s">
        <v>1140</v>
      </c>
      <c r="N141" s="172"/>
      <c r="O141" s="319"/>
      <c r="P141" s="319"/>
      <c r="Q141" s="274" t="str">
        <f>IF(N141="","",
IF(P141="",0,
IF(O141=P141,100%,
IF(ISERROR(P141/O141),0,
IF(ISERROR(O141/P141),0,
IF(O141&lt;&gt;0,
IF(AND(O141&gt;P141,Logo!$G$18=1),
P141/O141,
O141/P141
)))))))</f>
        <v/>
      </c>
      <c r="R141" s="275" t="str">
        <f>IF(OR(N141="",Q141=0),"",
IF(Q141&lt;Logo!$F$14,3,
IF(Q141&lt;Logo!$F$15,2,1)))</f>
        <v/>
      </c>
      <c r="S141" s="185" t="s">
        <v>1188</v>
      </c>
      <c r="T141" s="173"/>
      <c r="U141" s="276"/>
      <c r="V141" s="186"/>
      <c r="W141" s="187"/>
      <c r="X141" s="187"/>
      <c r="Y141" s="286"/>
      <c r="Z141" s="176"/>
      <c r="AA141" s="155"/>
      <c r="AB141" s="155"/>
      <c r="AC141" s="155"/>
      <c r="AD141" s="155"/>
    </row>
    <row r="142" spans="1:30" ht="15.75" customHeight="1" x14ac:dyDescent="0.4">
      <c r="A142" s="178">
        <f t="shared" si="32"/>
        <v>9</v>
      </c>
      <c r="B142" s="283">
        <f t="shared" si="34"/>
        <v>9</v>
      </c>
      <c r="C142" s="326"/>
      <c r="D142" s="331" t="s">
        <v>961</v>
      </c>
      <c r="E142" s="332"/>
      <c r="F142" s="272" t="str">
        <f t="shared" si="22"/>
        <v/>
      </c>
      <c r="G142" s="333"/>
      <c r="H142" s="335"/>
      <c r="I142" s="336" t="str">
        <f>IF(E142="","",
IF(H142="",0,
IF(G142=H142,100%,
IF(ISERROR(H142/G142),0,
IF(ISERROR(G142/H142),0,
IF(G142&lt;&gt;0,
IF(AND(G142&gt;H142,Logo!$G$18=1),
H142/G142,
G142/H142
)))))))</f>
        <v/>
      </c>
      <c r="J142" s="339" t="str">
        <f>IF(OR(E142="",I142=0),"",
IF(I142&lt;Logo!$F$14,3,
IF(I142&lt;Logo!$F$15,2,1)))</f>
        <v/>
      </c>
      <c r="K142" s="185" t="s">
        <v>1125</v>
      </c>
      <c r="L142" s="172"/>
      <c r="M142" s="185" t="s">
        <v>1141</v>
      </c>
      <c r="N142" s="172"/>
      <c r="O142" s="319"/>
      <c r="P142" s="319"/>
      <c r="Q142" s="274" t="str">
        <f>IF(N142="","",
IF(P142="",0,
IF(O142=P142,100%,
IF(ISERROR(P142/O142),0,
IF(ISERROR(O142/P142),0,
IF(O142&lt;&gt;0,
IF(AND(O142&gt;P142,Logo!$G$18=1),
P142/O142,
O142/P142
)))))))</f>
        <v/>
      </c>
      <c r="R142" s="275" t="str">
        <f>IF(OR(N142="",Q142=0),"",
IF(Q142&lt;Logo!$F$14,3,
IF(Q142&lt;Logo!$F$15,2,1)))</f>
        <v/>
      </c>
      <c r="S142" s="185" t="s">
        <v>1189</v>
      </c>
      <c r="T142" s="173"/>
      <c r="U142" s="276"/>
      <c r="V142" s="186"/>
      <c r="W142" s="187"/>
      <c r="X142" s="187"/>
      <c r="Y142" s="286"/>
      <c r="Z142" s="176"/>
      <c r="AA142" s="155"/>
      <c r="AB142" s="155"/>
      <c r="AC142" s="155"/>
      <c r="AD142" s="155"/>
    </row>
    <row r="143" spans="1:30" ht="15.75" customHeight="1" x14ac:dyDescent="0.4">
      <c r="A143" s="178">
        <f t="shared" si="32"/>
        <v>9</v>
      </c>
      <c r="B143" s="283">
        <f t="shared" si="34"/>
        <v>9</v>
      </c>
      <c r="C143" s="326"/>
      <c r="D143" s="331"/>
      <c r="E143" s="332"/>
      <c r="F143" s="279" t="str">
        <f t="shared" si="22"/>
        <v/>
      </c>
      <c r="G143" s="334"/>
      <c r="H143" s="335"/>
      <c r="I143" s="337"/>
      <c r="J143" s="339"/>
      <c r="K143" s="185" t="s">
        <v>1126</v>
      </c>
      <c r="L143" s="172"/>
      <c r="M143" s="185" t="s">
        <v>1142</v>
      </c>
      <c r="N143" s="172"/>
      <c r="O143" s="319"/>
      <c r="P143" s="319"/>
      <c r="Q143" s="274" t="str">
        <f>IF(N143="","",
IF(P143="",0,
IF(O143=P143,100%,
IF(ISERROR(P143/O143),0,
IF(ISERROR(O143/P143),0,
IF(O143&lt;&gt;0,
IF(AND(O143&gt;P143,Logo!$G$18=1),
P143/O143,
O143/P143
)))))))</f>
        <v/>
      </c>
      <c r="R143" s="275" t="str">
        <f>IF(OR(N143="",Q143=0),"",
IF(Q143&lt;Logo!$F$14,3,
IF(Q143&lt;Logo!$F$15,2,1)))</f>
        <v/>
      </c>
      <c r="S143" s="185" t="s">
        <v>1190</v>
      </c>
      <c r="T143" s="173"/>
      <c r="U143" s="276"/>
      <c r="V143" s="186"/>
      <c r="W143" s="187"/>
      <c r="X143" s="187"/>
      <c r="Y143" s="286"/>
      <c r="Z143" s="176"/>
      <c r="AA143" s="155"/>
      <c r="AB143" s="155"/>
      <c r="AC143" s="155"/>
      <c r="AD143" s="155"/>
    </row>
    <row r="144" spans="1:30" ht="15.75" customHeight="1" x14ac:dyDescent="0.4">
      <c r="A144" s="178">
        <f t="shared" si="32"/>
        <v>9</v>
      </c>
      <c r="B144" s="283">
        <f t="shared" si="34"/>
        <v>9</v>
      </c>
      <c r="C144" s="326"/>
      <c r="D144" s="331" t="s">
        <v>962</v>
      </c>
      <c r="E144" s="332"/>
      <c r="F144" s="272" t="str">
        <f t="shared" si="22"/>
        <v/>
      </c>
      <c r="G144" s="335"/>
      <c r="H144" s="335"/>
      <c r="I144" s="336" t="str">
        <f>IF(E144="","",
IF(H144="",0,
IF(G144=H144,100%,
IF(ISERROR(H144/G144),0,
IF(ISERROR(G144/H144),0,
IF(G144&lt;&gt;0,
IF(AND(G144&gt;H144,Logo!$G$18=1),
H144/G144,
G144/H144
)))))))</f>
        <v/>
      </c>
      <c r="J144" s="339" t="str">
        <f>IF(OR(E144="",I144=0),"",
IF(I144&lt;Logo!$F$14,3,
IF(I144&lt;Logo!$F$15,2,1)))</f>
        <v/>
      </c>
      <c r="K144" s="185" t="s">
        <v>1127</v>
      </c>
      <c r="L144" s="172"/>
      <c r="M144" s="185" t="s">
        <v>1143</v>
      </c>
      <c r="N144" s="172"/>
      <c r="O144" s="319"/>
      <c r="P144" s="319"/>
      <c r="Q144" s="274" t="str">
        <f>IF(N144="","",
IF(P144="",0,
IF(O144=P144,100%,
IF(ISERROR(P144/O144),0,
IF(ISERROR(O144/P144),0,
IF(O144&lt;&gt;0,
IF(AND(O144&gt;P144,Logo!$G$18=1),
P144/O144,
O144/P144
)))))))</f>
        <v/>
      </c>
      <c r="R144" s="275" t="str">
        <f>IF(OR(N144="",Q144=0),"",
IF(Q144&lt;Logo!$F$14,3,
IF(Q144&lt;Logo!$F$15,2,1)))</f>
        <v/>
      </c>
      <c r="S144" s="185" t="s">
        <v>1191</v>
      </c>
      <c r="T144" s="173"/>
      <c r="U144" s="276"/>
      <c r="V144" s="186"/>
      <c r="W144" s="187"/>
      <c r="X144" s="187"/>
      <c r="Y144" s="286"/>
      <c r="Z144" s="176"/>
      <c r="AA144" s="155"/>
      <c r="AB144" s="155"/>
      <c r="AC144" s="155"/>
      <c r="AD144" s="155"/>
    </row>
    <row r="145" spans="1:30" ht="15.75" customHeight="1" x14ac:dyDescent="0.4">
      <c r="A145" s="178">
        <f t="shared" si="32"/>
        <v>9</v>
      </c>
      <c r="B145" s="283">
        <f t="shared" si="34"/>
        <v>9</v>
      </c>
      <c r="C145" s="326"/>
      <c r="D145" s="331"/>
      <c r="E145" s="332"/>
      <c r="F145" s="279" t="str">
        <f t="shared" si="22"/>
        <v/>
      </c>
      <c r="G145" s="335"/>
      <c r="H145" s="335"/>
      <c r="I145" s="337"/>
      <c r="J145" s="339"/>
      <c r="K145" s="185" t="s">
        <v>1128</v>
      </c>
      <c r="L145" s="172"/>
      <c r="M145" s="185" t="s">
        <v>1144</v>
      </c>
      <c r="N145" s="172"/>
      <c r="O145" s="319"/>
      <c r="P145" s="319"/>
      <c r="Q145" s="274" t="str">
        <f>IF(N145="","",
IF(P145="",0,
IF(O145=P145,100%,
IF(ISERROR(P145/O145),0,
IF(ISERROR(O145/P145),0,
IF(O145&lt;&gt;0,
IF(AND(O145&gt;P145,Logo!$G$18=1),
P145/O145,
O145/P145
)))))))</f>
        <v/>
      </c>
      <c r="R145" s="275" t="str">
        <f>IF(OR(N145="",Q145=0),"",
IF(Q145&lt;Logo!$F$14,3,
IF(Q145&lt;Logo!$F$15,2,1)))</f>
        <v/>
      </c>
      <c r="S145" s="185" t="s">
        <v>1192</v>
      </c>
      <c r="T145" s="173"/>
      <c r="U145" s="276"/>
      <c r="V145" s="186"/>
      <c r="W145" s="187"/>
      <c r="X145" s="187"/>
      <c r="Y145" s="286"/>
      <c r="Z145" s="176"/>
      <c r="AA145" s="155"/>
      <c r="AB145" s="155"/>
      <c r="AC145" s="155"/>
      <c r="AD145" s="155"/>
    </row>
    <row r="146" spans="1:30" ht="15.75" customHeight="1" x14ac:dyDescent="0.4">
      <c r="A146" s="178">
        <f t="shared" si="32"/>
        <v>9</v>
      </c>
      <c r="B146" s="283">
        <f t="shared" si="34"/>
        <v>9</v>
      </c>
      <c r="C146" s="326"/>
      <c r="D146" s="331" t="s">
        <v>963</v>
      </c>
      <c r="E146" s="332"/>
      <c r="F146" s="272" t="str">
        <f t="shared" si="22"/>
        <v/>
      </c>
      <c r="G146" s="338"/>
      <c r="H146" s="338"/>
      <c r="I146" s="336" t="str">
        <f>IF(E146="","",
IF(H146="",0,
IF(G146=H146,100%,
IF(ISERROR(H146/G146),0,
IF(ISERROR(G146/H146),0,
IF(G146&lt;&gt;0,
IF(AND(G146&gt;H146,Logo!$G$18=1),
H146/G146,
G146/H146
)))))))</f>
        <v/>
      </c>
      <c r="J146" s="339" t="str">
        <f>IF(OR(E146="",I146=0),"",
IF(I146&lt;Logo!$F$14,3,
IF(I146&lt;Logo!$F$15,2,1)))</f>
        <v/>
      </c>
      <c r="K146" s="185" t="s">
        <v>1129</v>
      </c>
      <c r="L146" s="172"/>
      <c r="M146" s="185" t="s">
        <v>1145</v>
      </c>
      <c r="N146" s="172"/>
      <c r="O146" s="319"/>
      <c r="P146" s="319"/>
      <c r="Q146" s="274" t="str">
        <f>IF(N146="","",
IF(P146="",0,
IF(O146=P146,100%,
IF(ISERROR(P146/O146),0,
IF(ISERROR(O146/P146),0,
IF(O146&lt;&gt;0,
IF(AND(O146&gt;P146,Logo!$G$18=1),
P146/O146,
O146/P146
)))))))</f>
        <v/>
      </c>
      <c r="R146" s="275" t="str">
        <f>IF(OR(N146="",Q146=0),"",
IF(Q146&lt;Logo!$F$14,3,
IF(Q146&lt;Logo!$F$15,2,1)))</f>
        <v/>
      </c>
      <c r="S146" s="185" t="s">
        <v>1193</v>
      </c>
      <c r="T146" s="173"/>
      <c r="U146" s="276"/>
      <c r="V146" s="186"/>
      <c r="W146" s="187"/>
      <c r="X146" s="187"/>
      <c r="Y146" s="286"/>
      <c r="Z146" s="176"/>
      <c r="AA146" s="155"/>
      <c r="AB146" s="155"/>
      <c r="AC146" s="155"/>
      <c r="AD146" s="155"/>
    </row>
    <row r="147" spans="1:30" ht="15.75" customHeight="1" x14ac:dyDescent="0.4">
      <c r="A147" s="178">
        <f t="shared" si="32"/>
        <v>9</v>
      </c>
      <c r="B147" s="283">
        <f t="shared" si="34"/>
        <v>9</v>
      </c>
      <c r="C147" s="326"/>
      <c r="D147" s="331"/>
      <c r="E147" s="332"/>
      <c r="F147" s="279" t="str">
        <f t="shared" si="22"/>
        <v/>
      </c>
      <c r="G147" s="338"/>
      <c r="H147" s="338"/>
      <c r="I147" s="337"/>
      <c r="J147" s="339"/>
      <c r="K147" s="185" t="s">
        <v>1130</v>
      </c>
      <c r="L147" s="172"/>
      <c r="M147" s="185" t="s">
        <v>1146</v>
      </c>
      <c r="N147" s="172"/>
      <c r="O147" s="319"/>
      <c r="P147" s="319"/>
      <c r="Q147" s="274" t="str">
        <f>IF(N147="","",
IF(P147="",0,
IF(O147=P147,100%,
IF(ISERROR(P147/O147),0,
IF(ISERROR(O147/P147),0,
IF(O147&lt;&gt;0,
IF(AND(O147&gt;P147,Logo!$G$18=1),
P147/O147,
O147/P147
)))))))</f>
        <v/>
      </c>
      <c r="R147" s="275" t="str">
        <f>IF(OR(N147="",Q147=0),"",
IF(Q147&lt;Logo!$F$14,3,
IF(Q147&lt;Logo!$F$15,2,1)))</f>
        <v/>
      </c>
      <c r="S147" s="185" t="s">
        <v>1194</v>
      </c>
      <c r="T147" s="173"/>
      <c r="U147" s="276"/>
      <c r="V147" s="186"/>
      <c r="W147" s="187"/>
      <c r="X147" s="187"/>
      <c r="Y147" s="286"/>
      <c r="Z147" s="176"/>
      <c r="AA147" s="155"/>
      <c r="AB147" s="155"/>
      <c r="AC147" s="155"/>
      <c r="AD147" s="155"/>
    </row>
    <row r="148" spans="1:30" ht="15.75" customHeight="1" x14ac:dyDescent="0.4">
      <c r="A148" s="178">
        <f t="shared" si="32"/>
        <v>9</v>
      </c>
      <c r="B148" s="283">
        <f t="shared" si="34"/>
        <v>9</v>
      </c>
      <c r="C148" s="326"/>
      <c r="D148" s="331" t="s">
        <v>964</v>
      </c>
      <c r="E148" s="332"/>
      <c r="F148" s="272" t="str">
        <f t="shared" ref="F148:F165" si="35">IF(E148&lt;&gt;"","?","")</f>
        <v/>
      </c>
      <c r="G148" s="335"/>
      <c r="H148" s="335"/>
      <c r="I148" s="336" t="str">
        <f>IF(E148="","",
IF(H148="",0,
IF(G148=H148,100%,
IF(ISERROR(H148/G148),0,
IF(ISERROR(G148/H148),0,
IF(G148&lt;&gt;0,
IF(AND(G148&gt;H148,Logo!$G$18=1),
H148/G148,
G148/H148
)))))))</f>
        <v/>
      </c>
      <c r="J148" s="339" t="str">
        <f>IF(OR(E148="",I148=0),"",
IF(I148&lt;Logo!$F$14,3,
IF(I148&lt;Logo!$F$15,2,1)))</f>
        <v/>
      </c>
      <c r="K148" s="185" t="s">
        <v>1131</v>
      </c>
      <c r="L148" s="172"/>
      <c r="M148" s="185" t="s">
        <v>1147</v>
      </c>
      <c r="N148" s="172"/>
      <c r="O148" s="319"/>
      <c r="P148" s="319"/>
      <c r="Q148" s="274" t="str">
        <f>IF(N148="","",
IF(P148="",0,
IF(O148=P148,100%,
IF(ISERROR(P148/O148),0,
IF(ISERROR(O148/P148),0,
IF(O148&lt;&gt;0,
IF(AND(O148&gt;P148,Logo!$G$18=1),
P148/O148,
O148/P148
)))))))</f>
        <v/>
      </c>
      <c r="R148" s="275" t="str">
        <f>IF(OR(N148="",Q148=0),"",
IF(Q148&lt;Logo!$F$14,3,
IF(Q148&lt;Logo!$F$15,2,1)))</f>
        <v/>
      </c>
      <c r="S148" s="185" t="s">
        <v>1195</v>
      </c>
      <c r="T148" s="173"/>
      <c r="U148" s="276"/>
      <c r="V148" s="186"/>
      <c r="W148" s="187"/>
      <c r="X148" s="187"/>
      <c r="Y148" s="286"/>
      <c r="Z148" s="176"/>
      <c r="AA148" s="155"/>
      <c r="AB148" s="155"/>
      <c r="AC148" s="155"/>
      <c r="AD148" s="155"/>
    </row>
    <row r="149" spans="1:30" ht="12.75" customHeight="1" x14ac:dyDescent="0.4">
      <c r="A149" s="178">
        <f t="shared" si="32"/>
        <v>9</v>
      </c>
      <c r="B149" s="283">
        <f t="shared" si="34"/>
        <v>9</v>
      </c>
      <c r="C149" s="327"/>
      <c r="D149" s="331"/>
      <c r="E149" s="332"/>
      <c r="F149" s="279" t="str">
        <f t="shared" si="35"/>
        <v/>
      </c>
      <c r="G149" s="335"/>
      <c r="H149" s="335"/>
      <c r="I149" s="337"/>
      <c r="J149" s="339"/>
      <c r="K149" s="185" t="s">
        <v>1132</v>
      </c>
      <c r="L149" s="172"/>
      <c r="M149" s="185" t="s">
        <v>1148</v>
      </c>
      <c r="N149" s="172"/>
      <c r="O149" s="319"/>
      <c r="P149" s="319"/>
      <c r="Q149" s="274" t="str">
        <f>IF(N149="","",
IF(P149="",0,
IF(O149=P149,100%,
IF(ISERROR(P149/O149),0,
IF(ISERROR(O149/P149),0,
IF(O149&lt;&gt;0,
IF(AND(O149&gt;P149,Logo!$G$18=1),
P149/O149,
O149/P149
)))))))</f>
        <v/>
      </c>
      <c r="R149" s="275" t="str">
        <f>IF(OR(N149="",Q149=0),"",
IF(Q149&lt;Logo!$F$14,3,
IF(Q149&lt;Logo!$F$15,2,1)))</f>
        <v/>
      </c>
      <c r="S149" s="185" t="s">
        <v>1196</v>
      </c>
      <c r="T149" s="173"/>
      <c r="U149" s="276"/>
      <c r="V149" s="186"/>
      <c r="W149" s="187"/>
      <c r="X149" s="187"/>
      <c r="Y149" s="286"/>
      <c r="Z149" s="176" t="str">
        <f t="shared" si="33"/>
        <v/>
      </c>
      <c r="AA149" s="155"/>
      <c r="AB149" s="155"/>
      <c r="AC149" s="155"/>
      <c r="AD149" s="155"/>
    </row>
    <row r="150" spans="1:30" ht="15.75" customHeight="1" x14ac:dyDescent="0.4">
      <c r="A150" s="178">
        <f>IF(B150=B134,B134,B134+1)</f>
        <v>10</v>
      </c>
      <c r="B150" s="271">
        <f>B134+1</f>
        <v>10</v>
      </c>
      <c r="C150" s="328"/>
      <c r="D150" s="340" t="s">
        <v>965</v>
      </c>
      <c r="E150" s="332"/>
      <c r="F150" s="272" t="str">
        <f t="shared" si="35"/>
        <v/>
      </c>
      <c r="G150" s="342"/>
      <c r="H150" s="338"/>
      <c r="I150" s="336" t="str">
        <f>IF(E150="","",
IF(H150="",0,
IF(G150=H150,100%,
IF(ISERROR(H150/G150),0,
IF(ISERROR(G150/H150),0,
IF(G150&lt;&gt;0,
IF(AND(G150&gt;H150,Logo!$G$18=1),
H150/G150,
G150/H150
)))))))</f>
        <v/>
      </c>
      <c r="J150" s="339" t="str">
        <f>IF(OR(E150="",I150=0),"",
IF(I150&lt;Logo!$F$14,3,
IF(I150&lt;Logo!$F$15,2,1)))</f>
        <v/>
      </c>
      <c r="K150" s="188" t="s">
        <v>1149</v>
      </c>
      <c r="L150" s="180"/>
      <c r="M150" s="188" t="s">
        <v>1165</v>
      </c>
      <c r="N150" s="172"/>
      <c r="O150" s="320"/>
      <c r="P150" s="320"/>
      <c r="Q150" s="274" t="str">
        <f>IF(N150="","",
IF(P150="",0,
IF(O150=P150,100%,
IF(ISERROR(P150/O150),0,
IF(ISERROR(O150/P150),0,
IF(O150&lt;&gt;0,
IF(AND(O150&gt;P150,Logo!$G$18=1),
P150/O150,
O150/P150
)))))))</f>
        <v/>
      </c>
      <c r="R150" s="275" t="str">
        <f>IF(OR(N150="",Q150=0),"",
IF(Q150&lt;Logo!$F$14,3,
IF(Q150&lt;Logo!$F$15,2,1)))</f>
        <v/>
      </c>
      <c r="S150" s="188" t="s">
        <v>1197</v>
      </c>
      <c r="T150" s="181"/>
      <c r="U150" s="281"/>
      <c r="V150" s="189"/>
      <c r="W150" s="190"/>
      <c r="X150" s="190"/>
      <c r="Y150" s="288"/>
      <c r="Z150" s="176" t="str">
        <f>IF($C$150="","","drucken")</f>
        <v/>
      </c>
      <c r="AA150" s="155"/>
      <c r="AB150" s="155"/>
      <c r="AC150" s="155"/>
      <c r="AD150" s="155"/>
    </row>
    <row r="151" spans="1:30" ht="15.75" customHeight="1" x14ac:dyDescent="0.4">
      <c r="A151" s="150">
        <f>$A$150</f>
        <v>10</v>
      </c>
      <c r="B151" s="178">
        <f t="shared" ref="B151:B165" si="36">$A$150</f>
        <v>10</v>
      </c>
      <c r="C151" s="329"/>
      <c r="D151" s="340"/>
      <c r="E151" s="332"/>
      <c r="F151" s="284" t="str">
        <f t="shared" si="35"/>
        <v/>
      </c>
      <c r="G151" s="343"/>
      <c r="H151" s="338"/>
      <c r="I151" s="337"/>
      <c r="J151" s="339"/>
      <c r="K151" s="188" t="s">
        <v>1150</v>
      </c>
      <c r="L151" s="180"/>
      <c r="M151" s="188" t="s">
        <v>1166</v>
      </c>
      <c r="N151" s="172"/>
      <c r="O151" s="319"/>
      <c r="P151" s="319"/>
      <c r="Q151" s="274" t="str">
        <f>IF(N151="","",
IF(P151="",0,
IF(O151=P151,100%,
IF(ISERROR(P151/O151),0,
IF(ISERROR(O151/P151),0,
IF(O151&lt;&gt;0,
IF(AND(O151&gt;P151,Logo!$G$18=1),
P151/O151,
O151/P151
)))))))</f>
        <v/>
      </c>
      <c r="R151" s="275" t="str">
        <f>IF(OR(N151="",Q151=0),"",
IF(Q151&lt;Logo!$F$14,3,
IF(Q151&lt;Logo!$F$15,2,1)))</f>
        <v/>
      </c>
      <c r="S151" s="188" t="s">
        <v>1198</v>
      </c>
      <c r="T151" s="181"/>
      <c r="U151" s="281"/>
      <c r="V151" s="189"/>
      <c r="W151" s="190"/>
      <c r="X151" s="190"/>
      <c r="Y151" s="288"/>
      <c r="Z151" s="176" t="str">
        <f t="shared" ref="Z151:Z166" si="37">IF($C$150="","","drucken")</f>
        <v/>
      </c>
      <c r="AA151" s="155"/>
      <c r="AB151" s="155"/>
      <c r="AC151" s="155"/>
      <c r="AD151" s="155"/>
    </row>
    <row r="152" spans="1:30" ht="15.75" customHeight="1" x14ac:dyDescent="0.4">
      <c r="A152" s="150">
        <f t="shared" ref="A152:A165" si="38">$A$150</f>
        <v>10</v>
      </c>
      <c r="B152" s="178">
        <f t="shared" si="36"/>
        <v>10</v>
      </c>
      <c r="C152" s="329"/>
      <c r="D152" s="340" t="s">
        <v>966</v>
      </c>
      <c r="E152" s="332"/>
      <c r="F152" s="272" t="str">
        <f t="shared" si="35"/>
        <v/>
      </c>
      <c r="G152" s="342"/>
      <c r="H152" s="338"/>
      <c r="I152" s="336" t="str">
        <f>IF(E152="","",
IF(H152="",0,
IF(G152=H152,100%,
IF(ISERROR(H152/G152),0,
IF(ISERROR(G152/H152),0,
IF(G152&lt;&gt;0,
IF(AND(G152&gt;H152,Logo!$G$18=1),
H152/G152,
G152/H152
)))))))</f>
        <v/>
      </c>
      <c r="J152" s="339" t="str">
        <f>IF(OR(E152="",I152=0),"",
IF(I152&lt;Logo!$F$14,3,
IF(I152&lt;Logo!$F$15,2,1)))</f>
        <v/>
      </c>
      <c r="K152" s="188" t="s">
        <v>1151</v>
      </c>
      <c r="L152" s="180"/>
      <c r="M152" s="188" t="s">
        <v>1167</v>
      </c>
      <c r="N152" s="172"/>
      <c r="O152" s="319"/>
      <c r="P152" s="319"/>
      <c r="Q152" s="274" t="str">
        <f>IF(N152="","",
IF(P152="",0,
IF(O152=P152,100%,
IF(ISERROR(P152/O152),0,
IF(ISERROR(O152/P152),0,
IF(O152&lt;&gt;0,
IF(AND(O152&gt;P152,Logo!$G$18=1),
P152/O152,
O152/P152
)))))))</f>
        <v/>
      </c>
      <c r="R152" s="275" t="str">
        <f>IF(OR(N152="",Q152=0),"",
IF(Q152&lt;Logo!$F$14,3,
IF(Q152&lt;Logo!$F$15,2,1)))</f>
        <v/>
      </c>
      <c r="S152" s="188" t="s">
        <v>1199</v>
      </c>
      <c r="T152" s="181"/>
      <c r="U152" s="281"/>
      <c r="V152" s="189"/>
      <c r="W152" s="190"/>
      <c r="X152" s="190"/>
      <c r="Y152" s="288"/>
      <c r="Z152" s="176" t="str">
        <f t="shared" si="37"/>
        <v/>
      </c>
      <c r="AA152" s="155"/>
      <c r="AB152" s="155"/>
      <c r="AC152" s="155"/>
      <c r="AD152" s="155"/>
    </row>
    <row r="153" spans="1:30" ht="15.75" customHeight="1" x14ac:dyDescent="0.4">
      <c r="A153" s="150">
        <f t="shared" si="38"/>
        <v>10</v>
      </c>
      <c r="B153" s="178">
        <f t="shared" si="36"/>
        <v>10</v>
      </c>
      <c r="C153" s="329"/>
      <c r="D153" s="340"/>
      <c r="E153" s="332"/>
      <c r="F153" s="284" t="str">
        <f t="shared" si="35"/>
        <v/>
      </c>
      <c r="G153" s="343"/>
      <c r="H153" s="338"/>
      <c r="I153" s="337"/>
      <c r="J153" s="339"/>
      <c r="K153" s="188" t="s">
        <v>1152</v>
      </c>
      <c r="L153" s="180"/>
      <c r="M153" s="188" t="s">
        <v>1168</v>
      </c>
      <c r="N153" s="172"/>
      <c r="O153" s="321"/>
      <c r="P153" s="321"/>
      <c r="Q153" s="274" t="str">
        <f>IF(N153="","",
IF(P153="",0,
IF(O153=P153,100%,
IF(ISERROR(P153/O153),0,
IF(ISERROR(O153/P153),0,
IF(O153&lt;&gt;0,
IF(AND(O153&gt;P153,Logo!$G$18=1),
P153/O153,
O153/P153
)))))))</f>
        <v/>
      </c>
      <c r="R153" s="275" t="str">
        <f>IF(OR(N153="",Q153=0),"",
IF(Q153&lt;Logo!$F$14,3,
IF(Q153&lt;Logo!$F$15,2,1)))</f>
        <v/>
      </c>
      <c r="S153" s="188" t="s">
        <v>1200</v>
      </c>
      <c r="T153" s="181"/>
      <c r="U153" s="281"/>
      <c r="V153" s="189"/>
      <c r="W153" s="190"/>
      <c r="X153" s="190"/>
      <c r="Y153" s="288"/>
      <c r="Z153" s="176" t="str">
        <f t="shared" si="37"/>
        <v/>
      </c>
      <c r="AA153" s="155"/>
      <c r="AB153" s="155"/>
      <c r="AC153" s="155"/>
      <c r="AD153" s="155"/>
    </row>
    <row r="154" spans="1:30" ht="15.75" customHeight="1" x14ac:dyDescent="0.4">
      <c r="A154" s="150">
        <f t="shared" si="38"/>
        <v>10</v>
      </c>
      <c r="B154" s="178">
        <f t="shared" si="36"/>
        <v>10</v>
      </c>
      <c r="C154" s="329"/>
      <c r="D154" s="340" t="s">
        <v>967</v>
      </c>
      <c r="E154" s="332"/>
      <c r="F154" s="272" t="str">
        <f t="shared" si="35"/>
        <v/>
      </c>
      <c r="G154" s="342"/>
      <c r="H154" s="338"/>
      <c r="I154" s="336" t="str">
        <f>IF(E154="","",
IF(H154="",0,
IF(G154=H154,100%,
IF(ISERROR(H154/G154),0,
IF(ISERROR(G154/H154),0,
IF(G154&lt;&gt;0,
IF(AND(G154&gt;H154,Logo!$G$18=1),
H154/G154,
G154/H154
)))))))</f>
        <v/>
      </c>
      <c r="J154" s="339" t="str">
        <f>IF(OR(E154="",I154=0),"",
IF(I154&lt;Logo!$F$14,3,
IF(I154&lt;Logo!$F$15,2,1)))</f>
        <v/>
      </c>
      <c r="K154" s="188" t="s">
        <v>1153</v>
      </c>
      <c r="L154" s="180"/>
      <c r="M154" s="188" t="s">
        <v>1169</v>
      </c>
      <c r="N154" s="172"/>
      <c r="O154" s="321"/>
      <c r="P154" s="321"/>
      <c r="Q154" s="274" t="str">
        <f>IF(N154="","",
IF(P154="",0,
IF(O154=P154,100%,
IF(ISERROR(P154/O154),0,
IF(ISERROR(O154/P154),0,
IF(O154&lt;&gt;0,
IF(AND(O154&gt;P154,Logo!$G$18=1),
P154/O154,
O154/P154
)))))))</f>
        <v/>
      </c>
      <c r="R154" s="275" t="str">
        <f>IF(OR(N154="",Q154=0),"",
IF(Q154&lt;Logo!$F$14,3,
IF(Q154&lt;Logo!$F$15,2,1)))</f>
        <v/>
      </c>
      <c r="S154" s="188" t="s">
        <v>1201</v>
      </c>
      <c r="T154" s="181"/>
      <c r="U154" s="281"/>
      <c r="V154" s="189"/>
      <c r="W154" s="190"/>
      <c r="X154" s="190"/>
      <c r="Y154" s="288"/>
      <c r="Z154" s="176" t="str">
        <f t="shared" si="37"/>
        <v/>
      </c>
      <c r="AA154" s="155"/>
      <c r="AB154" s="155"/>
      <c r="AC154" s="155"/>
      <c r="AD154" s="155"/>
    </row>
    <row r="155" spans="1:30" ht="15.75" customHeight="1" x14ac:dyDescent="0.4">
      <c r="A155" s="150">
        <f t="shared" si="38"/>
        <v>10</v>
      </c>
      <c r="B155" s="178">
        <f t="shared" si="36"/>
        <v>10</v>
      </c>
      <c r="C155" s="329"/>
      <c r="D155" s="340"/>
      <c r="E155" s="332"/>
      <c r="F155" s="284" t="str">
        <f t="shared" si="35"/>
        <v/>
      </c>
      <c r="G155" s="343"/>
      <c r="H155" s="338"/>
      <c r="I155" s="337"/>
      <c r="J155" s="339"/>
      <c r="K155" s="188" t="s">
        <v>1154</v>
      </c>
      <c r="L155" s="180"/>
      <c r="M155" s="188" t="s">
        <v>1170</v>
      </c>
      <c r="N155" s="172"/>
      <c r="O155" s="321"/>
      <c r="P155" s="321"/>
      <c r="Q155" s="274" t="str">
        <f>IF(N155="","",
IF(P155="",0,
IF(O155=P155,100%,
IF(ISERROR(P155/O155),0,
IF(ISERROR(O155/P155),0,
IF(O155&lt;&gt;0,
IF(AND(O155&gt;P155,Logo!$G$18=1),
P155/O155,
O155/P155
)))))))</f>
        <v/>
      </c>
      <c r="R155" s="275" t="str">
        <f>IF(OR(N155="",Q155=0),"",
IF(Q155&lt;Logo!$F$14,3,
IF(Q155&lt;Logo!$F$15,2,1)))</f>
        <v/>
      </c>
      <c r="S155" s="188" t="s">
        <v>1202</v>
      </c>
      <c r="T155" s="181"/>
      <c r="U155" s="281"/>
      <c r="V155" s="189"/>
      <c r="W155" s="190"/>
      <c r="X155" s="190"/>
      <c r="Y155" s="288"/>
      <c r="Z155" s="176" t="str">
        <f t="shared" si="37"/>
        <v/>
      </c>
      <c r="AA155" s="155"/>
      <c r="AB155" s="155"/>
      <c r="AC155" s="155"/>
      <c r="AD155" s="155"/>
    </row>
    <row r="156" spans="1:30" ht="15.75" customHeight="1" x14ac:dyDescent="0.4">
      <c r="A156" s="150">
        <f t="shared" si="38"/>
        <v>10</v>
      </c>
      <c r="B156" s="178">
        <f t="shared" si="36"/>
        <v>10</v>
      </c>
      <c r="C156" s="329"/>
      <c r="D156" s="340" t="s">
        <v>968</v>
      </c>
      <c r="E156" s="332"/>
      <c r="F156" s="272" t="str">
        <f t="shared" si="35"/>
        <v/>
      </c>
      <c r="G156" s="342"/>
      <c r="H156" s="338"/>
      <c r="I156" s="336" t="str">
        <f>IF(E156="","",
IF(H156="",0,
IF(G156=H156,100%,
IF(ISERROR(H156/G156),0,
IF(ISERROR(G156/H156),0,
IF(G156&lt;&gt;0,
IF(AND(G156&gt;H156,Logo!$G$18=1),
H156/G156,
G156/H156
)))))))</f>
        <v/>
      </c>
      <c r="J156" s="339" t="str">
        <f>IF(OR(E156="",I156=0),"",
IF(I156&lt;Logo!$F$14,3,
IF(I156&lt;Logo!$F$15,2,1)))</f>
        <v/>
      </c>
      <c r="K156" s="188" t="s">
        <v>1155</v>
      </c>
      <c r="L156" s="180"/>
      <c r="M156" s="188" t="s">
        <v>1171</v>
      </c>
      <c r="N156" s="172"/>
      <c r="O156" s="320"/>
      <c r="P156" s="320"/>
      <c r="Q156" s="274" t="str">
        <f>IF(N156="","",
IF(P156="",0,
IF(O156=P156,100%,
IF(ISERROR(P156/O156),0,
IF(ISERROR(O156/P156),0,
IF(O156&lt;&gt;0,
IF(AND(O156&gt;P156,Logo!$G$18=1),
P156/O156,
O156/P156
)))))))</f>
        <v/>
      </c>
      <c r="R156" s="275" t="str">
        <f>IF(OR(N156="",Q156=0),"",
IF(Q156&lt;Logo!$F$14,3,
IF(Q156&lt;Logo!$F$15,2,1)))</f>
        <v/>
      </c>
      <c r="S156" s="188" t="s">
        <v>1203</v>
      </c>
      <c r="T156" s="181"/>
      <c r="U156" s="281"/>
      <c r="V156" s="189"/>
      <c r="W156" s="190"/>
      <c r="X156" s="190"/>
      <c r="Y156" s="288"/>
      <c r="Z156" s="176" t="str">
        <f t="shared" si="37"/>
        <v/>
      </c>
      <c r="AA156" s="155"/>
      <c r="AB156" s="155"/>
      <c r="AC156" s="155"/>
      <c r="AD156" s="155"/>
    </row>
    <row r="157" spans="1:30" ht="15.75" customHeight="1" x14ac:dyDescent="0.4">
      <c r="A157" s="150">
        <f t="shared" si="38"/>
        <v>10</v>
      </c>
      <c r="B157" s="178">
        <f t="shared" si="36"/>
        <v>10</v>
      </c>
      <c r="C157" s="329"/>
      <c r="D157" s="340"/>
      <c r="E157" s="332"/>
      <c r="F157" s="284" t="str">
        <f t="shared" si="35"/>
        <v/>
      </c>
      <c r="G157" s="343"/>
      <c r="H157" s="338"/>
      <c r="I157" s="337"/>
      <c r="J157" s="339"/>
      <c r="K157" s="188" t="s">
        <v>1156</v>
      </c>
      <c r="L157" s="180"/>
      <c r="M157" s="188" t="s">
        <v>1172</v>
      </c>
      <c r="N157" s="172"/>
      <c r="O157" s="321"/>
      <c r="P157" s="321"/>
      <c r="Q157" s="274" t="str">
        <f>IF(N157="","",
IF(P157="",0,
IF(O157=P157,100%,
IF(ISERROR(P157/O157),0,
IF(ISERROR(O157/P157),0,
IF(O157&lt;&gt;0,
IF(AND(O157&gt;P157,Logo!$G$18=1),
P157/O157,
O157/P157
)))))))</f>
        <v/>
      </c>
      <c r="R157" s="275" t="str">
        <f>IF(OR(N157="",Q157=0),"",
IF(Q157&lt;Logo!$F$14,3,
IF(Q157&lt;Logo!$F$15,2,1)))</f>
        <v/>
      </c>
      <c r="S157" s="188" t="s">
        <v>1204</v>
      </c>
      <c r="T157" s="181"/>
      <c r="U157" s="281"/>
      <c r="V157" s="189"/>
      <c r="W157" s="190"/>
      <c r="X157" s="190"/>
      <c r="Y157" s="288"/>
      <c r="Z157" s="176"/>
      <c r="AA157" s="155"/>
      <c r="AB157" s="155"/>
      <c r="AC157" s="155"/>
      <c r="AD157" s="155"/>
    </row>
    <row r="158" spans="1:30" ht="15.75" customHeight="1" x14ac:dyDescent="0.4">
      <c r="A158" s="150">
        <f t="shared" si="38"/>
        <v>10</v>
      </c>
      <c r="B158" s="178">
        <f t="shared" si="36"/>
        <v>10</v>
      </c>
      <c r="C158" s="329"/>
      <c r="D158" s="340" t="s">
        <v>969</v>
      </c>
      <c r="E158" s="332"/>
      <c r="F158" s="272" t="str">
        <f t="shared" si="35"/>
        <v/>
      </c>
      <c r="G158" s="342"/>
      <c r="H158" s="338"/>
      <c r="I158" s="336" t="str">
        <f>IF(E158="","",
IF(H158="",0,
IF(G158=H158,100%,
IF(ISERROR(H158/G158),0,
IF(ISERROR(G158/H158),0,
IF(G158&lt;&gt;0,
IF(AND(G158&gt;H158,Logo!$G$18=1),
H158/G158,
G158/H158
)))))))</f>
        <v/>
      </c>
      <c r="J158" s="339" t="str">
        <f>IF(OR(E158="",I158=0),"",
IF(I158&lt;Logo!$F$14,3,
IF(I158&lt;Logo!$F$15,2,1)))</f>
        <v/>
      </c>
      <c r="K158" s="188" t="s">
        <v>1157</v>
      </c>
      <c r="L158" s="180"/>
      <c r="M158" s="188" t="s">
        <v>1173</v>
      </c>
      <c r="N158" s="172"/>
      <c r="O158" s="287"/>
      <c r="P158" s="287"/>
      <c r="Q158" s="285" t="str">
        <f>IF(N158="","",
IF(P158="",0,
IF(O158=P158,100%,
IF(ISERROR(P158/O158),0,
IF(ISERROR(O158/P158),0,
IF(O158&lt;&gt;0,
IF(AND(O158&gt;P158,Logo!$G$18=1),
P158/O158,
O158/P158
)))))))</f>
        <v/>
      </c>
      <c r="R158" s="275" t="str">
        <f>IF(OR(N158="",Q158=0),"",
IF(Q158&lt;Logo!$F$14,3,
IF(Q158&lt;Logo!$F$15,2,1)))</f>
        <v/>
      </c>
      <c r="S158" s="188" t="s">
        <v>1205</v>
      </c>
      <c r="T158" s="181"/>
      <c r="U158" s="281"/>
      <c r="V158" s="189"/>
      <c r="W158" s="190"/>
      <c r="X158" s="190"/>
      <c r="Y158" s="288"/>
      <c r="Z158" s="176"/>
      <c r="AA158" s="155"/>
      <c r="AB158" s="155"/>
      <c r="AC158" s="155"/>
      <c r="AD158" s="155"/>
    </row>
    <row r="159" spans="1:30" ht="15.75" customHeight="1" x14ac:dyDescent="0.4">
      <c r="A159" s="150">
        <f t="shared" si="38"/>
        <v>10</v>
      </c>
      <c r="B159" s="178">
        <f t="shared" si="36"/>
        <v>10</v>
      </c>
      <c r="C159" s="329"/>
      <c r="D159" s="340"/>
      <c r="E159" s="332"/>
      <c r="F159" s="284" t="str">
        <f t="shared" si="35"/>
        <v/>
      </c>
      <c r="G159" s="343"/>
      <c r="H159" s="338"/>
      <c r="I159" s="337"/>
      <c r="J159" s="339"/>
      <c r="K159" s="188" t="s">
        <v>1158</v>
      </c>
      <c r="L159" s="180"/>
      <c r="M159" s="188" t="s">
        <v>1174</v>
      </c>
      <c r="N159" s="172"/>
      <c r="O159" s="287"/>
      <c r="P159" s="287"/>
      <c r="Q159" s="285" t="str">
        <f>IF(N159="","",
IF(P159="",0,
IF(O159=P159,100%,
IF(ISERROR(P159/O159),0,
IF(ISERROR(O159/P159),0,
IF(O159&lt;&gt;0,
IF(AND(O159&gt;P159,Logo!$G$18=1),
P159/O159,
O159/P159
)))))))</f>
        <v/>
      </c>
      <c r="R159" s="275" t="str">
        <f>IF(OR(N159="",Q159=0),"",
IF(Q159&lt;Logo!$F$14,3,
IF(Q159&lt;Logo!$F$15,2,1)))</f>
        <v/>
      </c>
      <c r="S159" s="188" t="s">
        <v>1206</v>
      </c>
      <c r="T159" s="181"/>
      <c r="U159" s="281"/>
      <c r="V159" s="189"/>
      <c r="W159" s="190"/>
      <c r="X159" s="190"/>
      <c r="Y159" s="288"/>
      <c r="Z159" s="176"/>
      <c r="AA159" s="155"/>
      <c r="AB159" s="155"/>
      <c r="AC159" s="155"/>
      <c r="AD159" s="155"/>
    </row>
    <row r="160" spans="1:30" ht="15.75" customHeight="1" x14ac:dyDescent="0.4">
      <c r="A160" s="150">
        <f t="shared" si="38"/>
        <v>10</v>
      </c>
      <c r="B160" s="178">
        <f t="shared" si="36"/>
        <v>10</v>
      </c>
      <c r="C160" s="329"/>
      <c r="D160" s="340" t="s">
        <v>970</v>
      </c>
      <c r="E160" s="332"/>
      <c r="F160" s="272" t="str">
        <f t="shared" si="35"/>
        <v/>
      </c>
      <c r="G160" s="342"/>
      <c r="H160" s="338"/>
      <c r="I160" s="336" t="str">
        <f>IF(E160="","",
IF(H160="",0,
IF(G160=H160,100%,
IF(ISERROR(H160/G160),0,
IF(ISERROR(G160/H160),0,
IF(G160&lt;&gt;0,
IF(AND(G160&gt;H160,Logo!$G$18=1),
H160/G160,
G160/H160
)))))))</f>
        <v/>
      </c>
      <c r="J160" s="339" t="str">
        <f>IF(OR(E160="",I160=0),"",
IF(I160&lt;Logo!$F$14,3,
IF(I160&lt;Logo!$F$15,2,1)))</f>
        <v/>
      </c>
      <c r="K160" s="188" t="s">
        <v>1159</v>
      </c>
      <c r="L160" s="180"/>
      <c r="M160" s="188" t="s">
        <v>1175</v>
      </c>
      <c r="N160" s="172"/>
      <c r="O160" s="287"/>
      <c r="P160" s="287"/>
      <c r="Q160" s="285" t="str">
        <f>IF(N160="","",
IF(P160="",0,
IF(O160=P160,100%,
IF(ISERROR(P160/O160),0,
IF(ISERROR(O160/P160),0,
IF(O160&lt;&gt;0,
IF(AND(O160&gt;P160,Logo!$G$18=1),
P160/O160,
O160/P160
)))))))</f>
        <v/>
      </c>
      <c r="R160" s="275" t="str">
        <f>IF(OR(N160="",Q160=0),"",
IF(Q160&lt;Logo!$F$14,3,
IF(Q160&lt;Logo!$F$15,2,1)))</f>
        <v/>
      </c>
      <c r="S160" s="188" t="s">
        <v>1207</v>
      </c>
      <c r="T160" s="181"/>
      <c r="U160" s="281"/>
      <c r="V160" s="189"/>
      <c r="W160" s="190"/>
      <c r="X160" s="190"/>
      <c r="Y160" s="288"/>
      <c r="Z160" s="176"/>
      <c r="AA160" s="155"/>
      <c r="AB160" s="155"/>
      <c r="AC160" s="155"/>
      <c r="AD160" s="155"/>
    </row>
    <row r="161" spans="1:32" ht="15.75" customHeight="1" x14ac:dyDescent="0.4">
      <c r="A161" s="150">
        <f t="shared" si="38"/>
        <v>10</v>
      </c>
      <c r="B161" s="178">
        <f t="shared" si="36"/>
        <v>10</v>
      </c>
      <c r="C161" s="329"/>
      <c r="D161" s="340"/>
      <c r="E161" s="332"/>
      <c r="F161" s="284" t="str">
        <f t="shared" si="35"/>
        <v/>
      </c>
      <c r="G161" s="343"/>
      <c r="H161" s="338"/>
      <c r="I161" s="337"/>
      <c r="J161" s="339"/>
      <c r="K161" s="188" t="s">
        <v>1160</v>
      </c>
      <c r="L161" s="180"/>
      <c r="M161" s="188" t="s">
        <v>1176</v>
      </c>
      <c r="N161" s="172"/>
      <c r="O161" s="287"/>
      <c r="P161" s="287"/>
      <c r="Q161" s="285" t="str">
        <f>IF(N161="","",
IF(P161="",0,
IF(O161=P161,100%,
IF(ISERROR(P161/O161),0,
IF(ISERROR(O161/P161),0,
IF(O161&lt;&gt;0,
IF(AND(O161&gt;P161,Logo!$G$18=1),
P161/O161,
O161/P161
)))))))</f>
        <v/>
      </c>
      <c r="R161" s="275" t="str">
        <f>IF(OR(N161="",Q161=0),"",
IF(Q161&lt;Logo!$F$14,3,
IF(Q161&lt;Logo!$F$15,2,1)))</f>
        <v/>
      </c>
      <c r="S161" s="188" t="s">
        <v>1208</v>
      </c>
      <c r="T161" s="181"/>
      <c r="U161" s="281"/>
      <c r="V161" s="189"/>
      <c r="W161" s="190"/>
      <c r="X161" s="190"/>
      <c r="Y161" s="288"/>
      <c r="Z161" s="176"/>
      <c r="AA161" s="155"/>
      <c r="AB161" s="155"/>
      <c r="AC161" s="155"/>
      <c r="AD161" s="155"/>
    </row>
    <row r="162" spans="1:32" ht="15.75" customHeight="1" x14ac:dyDescent="0.4">
      <c r="A162" s="150">
        <f t="shared" si="38"/>
        <v>10</v>
      </c>
      <c r="B162" s="178">
        <f t="shared" si="36"/>
        <v>10</v>
      </c>
      <c r="C162" s="329"/>
      <c r="D162" s="340" t="s">
        <v>971</v>
      </c>
      <c r="E162" s="332"/>
      <c r="F162" s="272" t="str">
        <f t="shared" si="35"/>
        <v/>
      </c>
      <c r="G162" s="342"/>
      <c r="H162" s="338"/>
      <c r="I162" s="336" t="str">
        <f>IF(E162="","",
IF(H162="",0,
IF(G162=H162,100%,
IF(ISERROR(H162/G162),0,
IF(ISERROR(G162/H162),0,
IF(G162&lt;&gt;0,
IF(AND(G162&gt;H162,Logo!$G$18=1),
H162/G162,
G162/H162
)))))))</f>
        <v/>
      </c>
      <c r="J162" s="339" t="str">
        <f>IF(OR(E162="",I162=0),"",
IF(I162&lt;Logo!$F$14,3,
IF(I162&lt;Logo!$F$15,2,1)))</f>
        <v/>
      </c>
      <c r="K162" s="188" t="s">
        <v>1161</v>
      </c>
      <c r="L162" s="180"/>
      <c r="M162" s="188" t="s">
        <v>1177</v>
      </c>
      <c r="N162" s="172"/>
      <c r="O162" s="287"/>
      <c r="P162" s="287"/>
      <c r="Q162" s="285" t="str">
        <f>IF(N162="","",
IF(P162="",0,
IF(O162=P162,100%,
IF(ISERROR(P162/O162),0,
IF(ISERROR(O162/P162),0,
IF(O162&lt;&gt;0,
IF(AND(O162&gt;P162,Logo!$G$18=1),
P162/O162,
O162/P162
)))))))</f>
        <v/>
      </c>
      <c r="R162" s="275" t="str">
        <f>IF(OR(N162="",Q162=0),"",
IF(Q162&lt;Logo!$F$14,3,
IF(Q162&lt;Logo!$F$15,2,1)))</f>
        <v/>
      </c>
      <c r="S162" s="188" t="s">
        <v>1209</v>
      </c>
      <c r="T162" s="181"/>
      <c r="U162" s="281"/>
      <c r="V162" s="189"/>
      <c r="W162" s="190"/>
      <c r="X162" s="190"/>
      <c r="Y162" s="288"/>
      <c r="Z162" s="176"/>
      <c r="AA162" s="155"/>
      <c r="AB162" s="155"/>
      <c r="AC162" s="155"/>
      <c r="AD162" s="155"/>
    </row>
    <row r="163" spans="1:32" ht="15.75" customHeight="1" x14ac:dyDescent="0.4">
      <c r="A163" s="150">
        <f t="shared" si="38"/>
        <v>10</v>
      </c>
      <c r="B163" s="178">
        <f t="shared" si="36"/>
        <v>10</v>
      </c>
      <c r="C163" s="329"/>
      <c r="D163" s="340"/>
      <c r="E163" s="332"/>
      <c r="F163" s="284" t="str">
        <f t="shared" si="35"/>
        <v/>
      </c>
      <c r="G163" s="343"/>
      <c r="H163" s="338"/>
      <c r="I163" s="337"/>
      <c r="J163" s="339"/>
      <c r="K163" s="188" t="s">
        <v>1162</v>
      </c>
      <c r="L163" s="180"/>
      <c r="M163" s="188" t="s">
        <v>1178</v>
      </c>
      <c r="N163" s="172"/>
      <c r="O163" s="287"/>
      <c r="P163" s="287"/>
      <c r="Q163" s="285" t="str">
        <f>IF(N163="","",
IF(P163="",0,
IF(O163=P163,100%,
IF(ISERROR(P163/O163),0,
IF(ISERROR(O163/P163),0,
IF(O163&lt;&gt;0,
IF(AND(O163&gt;P163,Logo!$G$18=1),
P163/O163,
O163/P163
)))))))</f>
        <v/>
      </c>
      <c r="R163" s="275" t="str">
        <f>IF(OR(N163="",Q163=0),"",
IF(Q163&lt;Logo!$F$14,3,
IF(Q163&lt;Logo!$F$15,2,1)))</f>
        <v/>
      </c>
      <c r="S163" s="188" t="s">
        <v>1210</v>
      </c>
      <c r="T163" s="181"/>
      <c r="U163" s="281"/>
      <c r="V163" s="189"/>
      <c r="W163" s="190"/>
      <c r="X163" s="190"/>
      <c r="Y163" s="288"/>
      <c r="Z163" s="176"/>
      <c r="AA163" s="155"/>
      <c r="AB163" s="155"/>
      <c r="AC163" s="155"/>
      <c r="AD163" s="155"/>
    </row>
    <row r="164" spans="1:32" ht="15.75" customHeight="1" x14ac:dyDescent="0.4">
      <c r="A164" s="150">
        <f t="shared" si="38"/>
        <v>10</v>
      </c>
      <c r="B164" s="178">
        <f t="shared" si="36"/>
        <v>10</v>
      </c>
      <c r="C164" s="329"/>
      <c r="D164" s="340" t="s">
        <v>972</v>
      </c>
      <c r="E164" s="332"/>
      <c r="F164" s="272" t="str">
        <f t="shared" si="35"/>
        <v/>
      </c>
      <c r="G164" s="342"/>
      <c r="H164" s="338"/>
      <c r="I164" s="336" t="str">
        <f>IF(E164="","",
IF(H164="",0,
IF(G164=H164,100%,
IF(ISERROR(H164/G164),0,
IF(ISERROR(G164/H164),0,
IF(G164&lt;&gt;0,
IF(AND(G164&gt;H164,Logo!$G$18=1),
H164/G164,
G164/H164
)))))))</f>
        <v/>
      </c>
      <c r="J164" s="339" t="str">
        <f>IF(OR(E164="",I164=0),"",
IF(I164&lt;Logo!$F$14,3,
IF(I164&lt;Logo!$F$15,2,1)))</f>
        <v/>
      </c>
      <c r="K164" s="188" t="s">
        <v>1163</v>
      </c>
      <c r="L164" s="180"/>
      <c r="M164" s="188" t="s">
        <v>1179</v>
      </c>
      <c r="N164" s="172"/>
      <c r="O164" s="287"/>
      <c r="P164" s="287"/>
      <c r="Q164" s="285" t="str">
        <f>IF(N164="","",
IF(P164="",0,
IF(O164=P164,100%,
IF(ISERROR(P164/O164),0,
IF(ISERROR(O164/P164),0,
IF(O164&lt;&gt;0,
IF(AND(O164&gt;P164,Logo!$G$18=1),
P164/O164,
O164/P164
)))))))</f>
        <v/>
      </c>
      <c r="R164" s="275" t="str">
        <f>IF(OR(N164="",Q164=0),"",
IF(Q164&lt;Logo!$F$14,3,
IF(Q164&lt;Logo!$F$15,2,1)))</f>
        <v/>
      </c>
      <c r="S164" s="188" t="s">
        <v>1211</v>
      </c>
      <c r="T164" s="181"/>
      <c r="U164" s="281"/>
      <c r="V164" s="189"/>
      <c r="W164" s="190"/>
      <c r="X164" s="190"/>
      <c r="Y164" s="288"/>
      <c r="Z164" s="176"/>
      <c r="AA164" s="155"/>
      <c r="AB164" s="155"/>
      <c r="AC164" s="155"/>
      <c r="AD164" s="155"/>
    </row>
    <row r="165" spans="1:32" ht="15.75" customHeight="1" x14ac:dyDescent="0.4">
      <c r="A165" s="150">
        <f t="shared" si="38"/>
        <v>10</v>
      </c>
      <c r="B165" s="178">
        <f t="shared" si="36"/>
        <v>10</v>
      </c>
      <c r="C165" s="330"/>
      <c r="D165" s="340"/>
      <c r="E165" s="332"/>
      <c r="F165" s="284" t="str">
        <f t="shared" si="35"/>
        <v/>
      </c>
      <c r="G165" s="343"/>
      <c r="H165" s="338"/>
      <c r="I165" s="337"/>
      <c r="J165" s="339"/>
      <c r="K165" s="188" t="s">
        <v>1164</v>
      </c>
      <c r="L165" s="180"/>
      <c r="M165" s="188" t="s">
        <v>1180</v>
      </c>
      <c r="N165" s="172"/>
      <c r="O165" s="287"/>
      <c r="P165" s="287"/>
      <c r="Q165" s="285" t="str">
        <f>IF(N165="","",
IF(P165="",0,
IF(O165=P165,100%,
IF(ISERROR(P165/O165),0,
IF(ISERROR(O165/P165),0,
IF(O165&lt;&gt;0,
IF(AND(O165&gt;P165,Logo!$G$18=1),
P165/O165,
O165/P165
)))))))</f>
        <v/>
      </c>
      <c r="R165" s="275" t="str">
        <f>IF(OR(N165="",Q165=0),"",
IF(Q165&lt;Logo!$F$14,3,
IF(Q165&lt;Logo!$F$15,2,1)))</f>
        <v/>
      </c>
      <c r="S165" s="188" t="s">
        <v>1212</v>
      </c>
      <c r="T165" s="181"/>
      <c r="U165" s="281"/>
      <c r="V165" s="189"/>
      <c r="W165" s="190"/>
      <c r="X165" s="190"/>
      <c r="Y165" s="288"/>
      <c r="Z165" s="176" t="str">
        <f t="shared" si="37"/>
        <v/>
      </c>
      <c r="AA165" s="155"/>
      <c r="AB165" s="155"/>
      <c r="AC165" s="155"/>
      <c r="AD165" s="155"/>
    </row>
    <row r="166" spans="1:32" s="129" customFormat="1" ht="14.25" x14ac:dyDescent="0.45">
      <c r="A166" s="150" t="str">
        <f>IF($C$166="","","ok")</f>
        <v>ok</v>
      </c>
      <c r="B166" s="289"/>
      <c r="C166" s="96" t="s">
        <v>1222</v>
      </c>
      <c r="D166" s="127"/>
      <c r="E166" s="162"/>
      <c r="F166" s="162"/>
      <c r="G166" s="164"/>
      <c r="H166" s="191"/>
      <c r="I166" s="191"/>
      <c r="K166" s="170"/>
      <c r="L166" s="170"/>
      <c r="M166" s="170"/>
      <c r="N166" s="170"/>
      <c r="O166" s="170"/>
      <c r="P166" s="170"/>
      <c r="Q166" s="170"/>
      <c r="R166" s="170"/>
      <c r="S166" s="170"/>
      <c r="T166" s="170"/>
      <c r="U166" s="161"/>
      <c r="V166" s="170"/>
      <c r="W166" s="170"/>
      <c r="X166" s="341">
        <f ca="1">TODAY()</f>
        <v>43234</v>
      </c>
      <c r="Y166" s="341"/>
      <c r="Z166" s="278" t="str">
        <f t="shared" si="37"/>
        <v/>
      </c>
      <c r="AA166" s="244"/>
      <c r="AB166" s="193"/>
      <c r="AC166" s="193"/>
      <c r="AD166" s="193"/>
      <c r="AE166" s="194"/>
      <c r="AF166" s="194"/>
    </row>
    <row r="167" spans="1:32" s="206" customFormat="1" ht="15.75" x14ac:dyDescent="0.5">
      <c r="A167" s="199"/>
      <c r="B167" s="200"/>
      <c r="C167" s="201"/>
      <c r="D167" s="202"/>
      <c r="E167" s="201"/>
      <c r="F167" s="201"/>
      <c r="G167" s="203"/>
      <c r="H167" s="204"/>
      <c r="I167" s="204"/>
      <c r="J167" s="205"/>
      <c r="K167" s="200"/>
      <c r="L167" s="201"/>
      <c r="M167" s="200"/>
      <c r="N167" s="201"/>
      <c r="O167" s="203"/>
      <c r="P167" s="203"/>
      <c r="Q167" s="203"/>
      <c r="R167" s="205"/>
      <c r="S167" s="200"/>
      <c r="T167" s="201"/>
      <c r="U167" s="201"/>
      <c r="V167" s="201"/>
      <c r="W167" s="201"/>
      <c r="X167" s="201"/>
      <c r="Y167" s="205"/>
      <c r="Z167" s="177"/>
      <c r="AA167" s="177"/>
      <c r="AB167" s="177"/>
      <c r="AC167" s="177"/>
      <c r="AD167" s="177"/>
      <c r="AE167" s="177"/>
      <c r="AF167" s="177"/>
    </row>
    <row r="168" spans="1:32" s="206" customFormat="1" ht="18.75" customHeight="1" x14ac:dyDescent="0.5">
      <c r="A168" s="199"/>
      <c r="B168" s="200"/>
      <c r="C168" s="201"/>
      <c r="D168" s="202"/>
      <c r="E168" s="201"/>
      <c r="F168" s="201"/>
      <c r="G168" s="203"/>
      <c r="H168" s="204"/>
      <c r="I168" s="204"/>
      <c r="J168" s="205"/>
      <c r="K168" s="200"/>
      <c r="L168" s="201"/>
      <c r="M168" s="200"/>
      <c r="N168" s="201"/>
      <c r="O168" s="203"/>
      <c r="P168" s="203"/>
      <c r="Q168" s="203"/>
      <c r="R168" s="205"/>
      <c r="S168" s="200"/>
      <c r="T168" s="201"/>
      <c r="U168" s="201"/>
      <c r="V168" s="201"/>
      <c r="W168" s="201"/>
      <c r="X168" s="201"/>
      <c r="Y168" s="205"/>
      <c r="Z168" s="177"/>
      <c r="AA168" s="177"/>
      <c r="AB168" s="177"/>
      <c r="AC168" s="177"/>
      <c r="AD168" s="177"/>
      <c r="AE168" s="177"/>
      <c r="AF168" s="177"/>
    </row>
    <row r="169" spans="1:32" s="206" customFormat="1" ht="18.75" customHeight="1" x14ac:dyDescent="0.5">
      <c r="A169" s="204"/>
      <c r="B169" s="200"/>
      <c r="C169" s="201"/>
      <c r="D169" s="202"/>
      <c r="E169" s="201"/>
      <c r="F169" s="201"/>
      <c r="G169" s="203"/>
      <c r="H169" s="204"/>
      <c r="I169" s="204"/>
      <c r="J169" s="205"/>
      <c r="K169" s="207"/>
      <c r="L169" s="208"/>
      <c r="M169" s="207"/>
      <c r="N169" s="208"/>
      <c r="O169" s="204"/>
      <c r="P169" s="204"/>
      <c r="Q169" s="204"/>
      <c r="R169" s="209"/>
      <c r="S169" s="207"/>
      <c r="T169" s="208"/>
      <c r="U169" s="208"/>
      <c r="V169" s="208"/>
      <c r="W169" s="208"/>
      <c r="X169" s="208"/>
      <c r="Y169" s="209"/>
      <c r="Z169" s="177"/>
      <c r="AA169" s="177"/>
      <c r="AB169" s="177"/>
      <c r="AC169" s="177"/>
      <c r="AD169" s="177"/>
      <c r="AE169" s="177"/>
      <c r="AF169" s="177"/>
    </row>
    <row r="170" spans="1:32" s="206" customFormat="1" ht="18.75" customHeight="1" x14ac:dyDescent="0.4">
      <c r="A170" s="204"/>
      <c r="B170" s="200"/>
      <c r="C170" s="201"/>
      <c r="D170" s="202"/>
      <c r="E170" s="201"/>
      <c r="F170" s="201"/>
      <c r="G170" s="203"/>
      <c r="H170" s="204"/>
      <c r="I170" s="204"/>
      <c r="J170" s="209"/>
      <c r="K170" s="207"/>
      <c r="L170" s="208"/>
      <c r="M170" s="207"/>
      <c r="N170" s="208"/>
      <c r="O170" s="204"/>
      <c r="P170" s="204"/>
      <c r="Q170" s="204"/>
      <c r="R170" s="209"/>
      <c r="S170" s="207"/>
      <c r="T170" s="208"/>
      <c r="U170" s="208"/>
      <c r="V170" s="208"/>
      <c r="W170" s="208"/>
      <c r="X170" s="208"/>
      <c r="Y170" s="209"/>
      <c r="Z170" s="177"/>
      <c r="AA170" s="177"/>
      <c r="AB170" s="177"/>
      <c r="AC170" s="177"/>
      <c r="AD170" s="177"/>
      <c r="AE170" s="177"/>
      <c r="AF170" s="177"/>
    </row>
    <row r="171" spans="1:32" s="206" customFormat="1" ht="18.75" customHeight="1" x14ac:dyDescent="0.4">
      <c r="A171" s="204"/>
      <c r="B171" s="200"/>
      <c r="C171" s="201"/>
      <c r="D171" s="202"/>
      <c r="E171" s="201"/>
      <c r="F171" s="201"/>
      <c r="G171" s="203"/>
      <c r="H171" s="204"/>
      <c r="I171" s="204"/>
      <c r="J171" s="209"/>
      <c r="K171" s="207"/>
      <c r="L171" s="208"/>
      <c r="M171" s="207"/>
      <c r="N171" s="208"/>
      <c r="O171" s="204"/>
      <c r="P171" s="204"/>
      <c r="Q171" s="204"/>
      <c r="R171" s="209"/>
      <c r="S171" s="207"/>
      <c r="T171" s="208"/>
      <c r="U171" s="208"/>
      <c r="V171" s="208"/>
      <c r="W171" s="208"/>
      <c r="X171" s="208"/>
      <c r="Y171" s="209"/>
      <c r="Z171" s="177"/>
      <c r="AA171" s="177"/>
      <c r="AB171" s="177"/>
      <c r="AC171" s="177"/>
      <c r="AD171" s="177"/>
      <c r="AE171" s="177"/>
      <c r="AF171" s="177"/>
    </row>
    <row r="172" spans="1:32" s="206" customFormat="1" ht="18.75" customHeight="1" x14ac:dyDescent="0.4">
      <c r="A172" s="204"/>
      <c r="B172" s="200"/>
      <c r="C172" s="201"/>
      <c r="D172" s="202"/>
      <c r="E172" s="201"/>
      <c r="F172" s="201"/>
      <c r="G172" s="203"/>
      <c r="H172" s="204"/>
      <c r="I172" s="204"/>
      <c r="J172" s="209"/>
      <c r="K172" s="207"/>
      <c r="L172" s="208"/>
      <c r="M172" s="207"/>
      <c r="N172" s="208"/>
      <c r="O172" s="204"/>
      <c r="P172" s="204"/>
      <c r="Q172" s="204"/>
      <c r="R172" s="209"/>
      <c r="S172" s="207"/>
      <c r="T172" s="208"/>
      <c r="U172" s="208"/>
      <c r="V172" s="208"/>
      <c r="W172" s="208"/>
      <c r="X172" s="208"/>
      <c r="Y172" s="209"/>
      <c r="Z172" s="177"/>
      <c r="AA172" s="177"/>
      <c r="AB172" s="177"/>
      <c r="AC172" s="177"/>
      <c r="AD172" s="177"/>
      <c r="AE172" s="177"/>
      <c r="AF172" s="177"/>
    </row>
    <row r="173" spans="1:32" s="206" customFormat="1" ht="18.75" customHeight="1" x14ac:dyDescent="0.5">
      <c r="A173" s="204"/>
      <c r="B173" s="200"/>
      <c r="C173" s="201"/>
      <c r="D173" s="202"/>
      <c r="E173" s="201"/>
      <c r="F173" s="201"/>
      <c r="G173" s="203"/>
      <c r="H173" s="203"/>
      <c r="I173" s="203"/>
      <c r="J173" s="205"/>
      <c r="K173" s="200"/>
      <c r="L173" s="201"/>
      <c r="M173" s="200"/>
      <c r="N173" s="201"/>
      <c r="O173" s="203"/>
      <c r="P173" s="203"/>
      <c r="Q173" s="203"/>
      <c r="R173" s="205"/>
      <c r="S173" s="200"/>
      <c r="T173" s="201"/>
      <c r="U173" s="201"/>
      <c r="V173" s="201"/>
      <c r="W173" s="201"/>
      <c r="X173" s="201"/>
      <c r="Y173" s="205"/>
      <c r="Z173" s="177"/>
      <c r="AA173" s="177"/>
      <c r="AB173" s="177"/>
      <c r="AC173" s="177"/>
      <c r="AD173" s="177"/>
      <c r="AE173" s="177"/>
      <c r="AF173" s="177"/>
    </row>
    <row r="174" spans="1:32" s="206" customFormat="1" ht="18.75" customHeight="1" x14ac:dyDescent="0.5">
      <c r="A174" s="204"/>
      <c r="B174" s="200"/>
      <c r="C174" s="201"/>
      <c r="D174" s="202"/>
      <c r="E174" s="201"/>
      <c r="F174" s="201"/>
      <c r="G174" s="203"/>
      <c r="H174" s="203"/>
      <c r="I174" s="203"/>
      <c r="J174" s="205"/>
      <c r="K174" s="200"/>
      <c r="L174" s="201"/>
      <c r="M174" s="200"/>
      <c r="N174" s="201"/>
      <c r="O174" s="203"/>
      <c r="P174" s="203"/>
      <c r="Q174" s="203"/>
      <c r="R174" s="205"/>
      <c r="S174" s="200"/>
      <c r="T174" s="201"/>
      <c r="U174" s="201"/>
      <c r="V174" s="201"/>
      <c r="W174" s="201"/>
      <c r="X174" s="201"/>
      <c r="Y174" s="205"/>
      <c r="Z174" s="177"/>
      <c r="AA174" s="177"/>
      <c r="AB174" s="177"/>
      <c r="AC174" s="177"/>
      <c r="AD174" s="177"/>
      <c r="AE174" s="177"/>
      <c r="AF174" s="177"/>
    </row>
    <row r="175" spans="1:32" s="206" customFormat="1" ht="18.75" customHeight="1" x14ac:dyDescent="0.5">
      <c r="A175" s="204"/>
      <c r="B175" s="200"/>
      <c r="C175" s="201"/>
      <c r="D175" s="202"/>
      <c r="E175" s="201"/>
      <c r="F175" s="201"/>
      <c r="G175" s="203"/>
      <c r="H175" s="203"/>
      <c r="I175" s="203"/>
      <c r="J175" s="205"/>
      <c r="K175" s="245"/>
      <c r="L175" s="246"/>
      <c r="M175" s="245"/>
      <c r="N175" s="246"/>
      <c r="O175" s="290"/>
      <c r="P175" s="290"/>
      <c r="Q175" s="290"/>
      <c r="R175" s="205"/>
      <c r="S175" s="245"/>
      <c r="T175" s="246"/>
      <c r="U175" s="246"/>
      <c r="V175" s="246"/>
      <c r="W175" s="246"/>
      <c r="X175" s="201"/>
      <c r="Y175" s="205"/>
      <c r="Z175" s="177"/>
      <c r="AA175" s="177"/>
      <c r="AB175" s="177"/>
      <c r="AC175" s="177"/>
      <c r="AD175" s="177"/>
      <c r="AE175" s="177"/>
      <c r="AF175" s="177"/>
    </row>
    <row r="176" spans="1:32" s="206" customFormat="1" ht="18.75" customHeight="1" x14ac:dyDescent="0.5">
      <c r="A176" s="204"/>
      <c r="B176" s="200"/>
      <c r="C176" s="201"/>
      <c r="D176" s="202"/>
      <c r="E176" s="201"/>
      <c r="F176" s="201"/>
      <c r="G176" s="203"/>
      <c r="H176" s="203"/>
      <c r="I176" s="203"/>
      <c r="J176" s="205"/>
      <c r="K176" s="207"/>
      <c r="L176" s="208"/>
      <c r="M176" s="207"/>
      <c r="N176" s="208"/>
      <c r="O176" s="204"/>
      <c r="P176" s="204"/>
      <c r="Q176" s="204"/>
      <c r="R176" s="205"/>
      <c r="S176" s="207"/>
      <c r="T176" s="208"/>
      <c r="U176" s="208"/>
      <c r="V176" s="208"/>
      <c r="W176" s="208"/>
      <c r="X176" s="201"/>
      <c r="Y176" s="205"/>
      <c r="Z176" s="177"/>
      <c r="AA176" s="177"/>
      <c r="AB176" s="177"/>
      <c r="AC176" s="177"/>
      <c r="AD176" s="177"/>
      <c r="AE176" s="177"/>
      <c r="AF176" s="177"/>
    </row>
    <row r="177" spans="1:32" s="206" customFormat="1" ht="18.75" customHeight="1" x14ac:dyDescent="0.5">
      <c r="A177" s="199"/>
      <c r="B177" s="200"/>
      <c r="C177" s="201"/>
      <c r="D177" s="202"/>
      <c r="E177" s="201"/>
      <c r="F177" s="201"/>
      <c r="G177" s="203"/>
      <c r="H177" s="203"/>
      <c r="I177" s="203"/>
      <c r="J177" s="205"/>
      <c r="K177" s="207"/>
      <c r="L177" s="208"/>
      <c r="M177" s="207"/>
      <c r="N177" s="208"/>
      <c r="O177" s="204"/>
      <c r="P177" s="204"/>
      <c r="Q177" s="204"/>
      <c r="R177" s="205"/>
      <c r="S177" s="207"/>
      <c r="T177" s="208"/>
      <c r="U177" s="208"/>
      <c r="V177" s="208"/>
      <c r="W177" s="208"/>
      <c r="X177" s="201"/>
      <c r="Y177" s="205"/>
      <c r="Z177" s="177"/>
      <c r="AA177" s="177"/>
      <c r="AB177" s="177"/>
      <c r="AC177" s="177"/>
      <c r="AD177" s="177"/>
      <c r="AE177" s="177"/>
      <c r="AF177" s="177"/>
    </row>
    <row r="178" spans="1:32" s="206" customFormat="1" ht="18.75" customHeight="1" x14ac:dyDescent="0.5">
      <c r="A178" s="199"/>
      <c r="B178" s="200"/>
      <c r="C178" s="201"/>
      <c r="D178" s="202"/>
      <c r="E178" s="201"/>
      <c r="F178" s="201"/>
      <c r="G178" s="203"/>
      <c r="H178" s="203"/>
      <c r="I178" s="203"/>
      <c r="J178" s="205"/>
      <c r="K178" s="200"/>
      <c r="L178" s="201"/>
      <c r="M178" s="200"/>
      <c r="N178" s="201"/>
      <c r="O178" s="203"/>
      <c r="P178" s="203"/>
      <c r="Q178" s="203"/>
      <c r="R178" s="205"/>
      <c r="S178" s="200"/>
      <c r="T178" s="201"/>
      <c r="U178" s="201"/>
      <c r="V178" s="201"/>
      <c r="W178" s="201"/>
      <c r="X178" s="201"/>
      <c r="Y178" s="205"/>
      <c r="Z178" s="177"/>
      <c r="AA178" s="177"/>
      <c r="AB178" s="177"/>
      <c r="AC178" s="177"/>
      <c r="AD178" s="177"/>
      <c r="AE178" s="177"/>
      <c r="AF178" s="177"/>
    </row>
    <row r="179" spans="1:32" s="206" customFormat="1" ht="18.75" customHeight="1" x14ac:dyDescent="0.5">
      <c r="A179" s="199"/>
      <c r="B179" s="200"/>
      <c r="C179" s="201"/>
      <c r="D179" s="202"/>
      <c r="E179" s="201"/>
      <c r="F179" s="201"/>
      <c r="G179" s="203"/>
      <c r="H179" s="203"/>
      <c r="I179" s="203"/>
      <c r="J179" s="205"/>
      <c r="K179" s="200"/>
      <c r="L179" s="201"/>
      <c r="M179" s="200"/>
      <c r="N179" s="201"/>
      <c r="O179" s="203"/>
      <c r="P179" s="203"/>
      <c r="Q179" s="203"/>
      <c r="R179" s="205"/>
      <c r="S179" s="200"/>
      <c r="T179" s="201"/>
      <c r="U179" s="201"/>
      <c r="V179" s="201"/>
      <c r="W179" s="201"/>
      <c r="X179" s="201"/>
      <c r="Y179" s="205"/>
      <c r="Z179" s="177"/>
      <c r="AA179" s="177"/>
      <c r="AB179" s="177"/>
      <c r="AC179" s="177"/>
      <c r="AD179" s="177"/>
      <c r="AE179" s="177"/>
      <c r="AF179" s="177"/>
    </row>
    <row r="180" spans="1:32" s="206" customFormat="1" ht="18.75" customHeight="1" x14ac:dyDescent="0.5">
      <c r="A180" s="199"/>
      <c r="B180" s="200"/>
      <c r="C180" s="201"/>
      <c r="D180" s="202"/>
      <c r="E180" s="201"/>
      <c r="F180" s="201"/>
      <c r="G180" s="203"/>
      <c r="H180" s="203"/>
      <c r="I180" s="203"/>
      <c r="J180" s="205"/>
      <c r="K180" s="200"/>
      <c r="L180" s="201"/>
      <c r="M180" s="200"/>
      <c r="N180" s="201"/>
      <c r="O180" s="203"/>
      <c r="P180" s="203"/>
      <c r="Q180" s="203"/>
      <c r="R180" s="205"/>
      <c r="S180" s="200"/>
      <c r="T180" s="201"/>
      <c r="U180" s="201"/>
      <c r="V180" s="201"/>
      <c r="W180" s="201"/>
      <c r="X180" s="201"/>
      <c r="Y180" s="205"/>
      <c r="Z180" s="177"/>
      <c r="AA180" s="177"/>
      <c r="AB180" s="177"/>
      <c r="AC180" s="177"/>
      <c r="AD180" s="177"/>
      <c r="AE180" s="177"/>
      <c r="AF180" s="177"/>
    </row>
    <row r="181" spans="1:32" s="206" customFormat="1" ht="18.75" customHeight="1" x14ac:dyDescent="0.5">
      <c r="A181" s="199"/>
      <c r="B181" s="200"/>
      <c r="C181" s="201"/>
      <c r="D181" s="229"/>
      <c r="E181" s="201"/>
      <c r="F181" s="201"/>
      <c r="G181" s="203"/>
      <c r="H181" s="203"/>
      <c r="I181" s="203"/>
      <c r="J181" s="205"/>
      <c r="K181" s="227"/>
      <c r="L181" s="199"/>
      <c r="M181" s="227"/>
      <c r="N181" s="199"/>
      <c r="O181" s="230"/>
      <c r="P181" s="230"/>
      <c r="Q181" s="230"/>
      <c r="R181" s="231"/>
      <c r="S181" s="227"/>
      <c r="T181" s="199"/>
      <c r="U181" s="230"/>
      <c r="V181" s="199"/>
      <c r="W181" s="199"/>
      <c r="X181" s="199"/>
      <c r="Y181" s="231"/>
      <c r="Z181" s="177"/>
      <c r="AA181" s="228"/>
      <c r="AB181" s="177"/>
      <c r="AC181" s="177"/>
      <c r="AD181" s="177"/>
      <c r="AE181" s="177"/>
      <c r="AF181" s="177"/>
    </row>
    <row r="182" spans="1:32" s="206" customFormat="1" ht="18.75" customHeight="1" x14ac:dyDescent="0.5">
      <c r="A182" s="199"/>
      <c r="B182" s="200"/>
      <c r="C182" s="201"/>
      <c r="D182" s="229"/>
      <c r="E182" s="201"/>
      <c r="F182" s="201"/>
      <c r="G182" s="203"/>
      <c r="H182" s="203"/>
      <c r="I182" s="203"/>
      <c r="J182" s="205"/>
      <c r="K182" s="227"/>
      <c r="L182" s="199"/>
      <c r="M182" s="227"/>
      <c r="N182" s="199"/>
      <c r="O182" s="230"/>
      <c r="P182" s="230"/>
      <c r="Q182" s="230"/>
      <c r="R182" s="231"/>
      <c r="S182" s="227"/>
      <c r="T182" s="199"/>
      <c r="U182" s="230"/>
      <c r="V182" s="199"/>
      <c r="W182" s="199"/>
      <c r="X182" s="199"/>
      <c r="Y182" s="231"/>
      <c r="Z182" s="177"/>
      <c r="AA182" s="228"/>
      <c r="AB182" s="177"/>
      <c r="AC182" s="177"/>
      <c r="AD182" s="177"/>
      <c r="AE182" s="177"/>
      <c r="AF182" s="177"/>
    </row>
    <row r="183" spans="1:32" s="206" customFormat="1" ht="18.75" customHeight="1" x14ac:dyDescent="0.5">
      <c r="A183" s="199"/>
      <c r="B183" s="200"/>
      <c r="C183" s="201"/>
      <c r="D183" s="229"/>
      <c r="E183" s="201"/>
      <c r="F183" s="201"/>
      <c r="G183" s="203"/>
      <c r="H183" s="203"/>
      <c r="I183" s="203"/>
      <c r="J183" s="205"/>
      <c r="K183" s="227"/>
      <c r="L183" s="199"/>
      <c r="M183" s="227"/>
      <c r="N183" s="199"/>
      <c r="O183" s="230"/>
      <c r="P183" s="230"/>
      <c r="Q183" s="230"/>
      <c r="R183" s="231"/>
      <c r="S183" s="227"/>
      <c r="T183" s="199"/>
      <c r="U183" s="230"/>
      <c r="V183" s="199"/>
      <c r="W183" s="199"/>
      <c r="X183" s="199"/>
      <c r="Y183" s="231"/>
      <c r="Z183" s="177"/>
      <c r="AA183" s="228"/>
      <c r="AB183" s="177"/>
      <c r="AC183" s="177"/>
      <c r="AD183" s="177"/>
      <c r="AE183" s="177"/>
      <c r="AF183" s="177"/>
    </row>
    <row r="184" spans="1:32" s="126" customFormat="1" ht="18.75" customHeight="1" x14ac:dyDescent="0.5">
      <c r="A184" s="150"/>
      <c r="B184" s="210"/>
      <c r="C184" s="238" t="str">
        <f ca="1">CONCATENATE(D188, " ",' '!A121)</f>
        <v>2 Strategies</v>
      </c>
      <c r="D184" s="226"/>
      <c r="E184" s="219"/>
      <c r="F184" s="212"/>
      <c r="G184" s="213"/>
      <c r="H184" s="213"/>
      <c r="I184" s="213"/>
      <c r="J184" s="214"/>
      <c r="K184" s="216"/>
      <c r="L184" s="150"/>
      <c r="M184" s="216"/>
      <c r="N184" s="150"/>
      <c r="O184" s="217"/>
      <c r="P184" s="217"/>
      <c r="Q184" s="217"/>
      <c r="R184" s="218"/>
      <c r="S184" s="216"/>
      <c r="T184" s="150"/>
      <c r="U184" s="217"/>
      <c r="V184" s="150"/>
      <c r="W184" s="150"/>
      <c r="X184" s="150"/>
      <c r="Y184" s="218"/>
      <c r="Z184" s="153"/>
      <c r="AA184" s="225"/>
      <c r="AB184" s="153"/>
      <c r="AC184" s="153"/>
      <c r="AD184" s="153"/>
      <c r="AE184" s="153"/>
      <c r="AF184" s="153"/>
    </row>
    <row r="185" spans="1:32" s="126" customFormat="1" ht="18.75" customHeight="1" x14ac:dyDescent="0.5">
      <c r="A185" s="150"/>
      <c r="B185" s="210"/>
      <c r="C185" s="237" t="str">
        <f ca="1">' '!A125</f>
        <v>not achieved</v>
      </c>
      <c r="D185" s="215">
        <f>COUNTIF(J6:J165,3)</f>
        <v>0</v>
      </c>
      <c r="E185" s="291"/>
      <c r="F185" s="212"/>
      <c r="G185" s="213"/>
      <c r="H185" s="213"/>
      <c r="I185" s="213"/>
      <c r="J185" s="214"/>
      <c r="K185" s="216"/>
      <c r="L185" s="150"/>
      <c r="M185" s="216"/>
      <c r="N185" s="150"/>
      <c r="O185" s="217"/>
      <c r="P185" s="217"/>
      <c r="Q185" s="217"/>
      <c r="R185" s="218"/>
      <c r="S185" s="216"/>
      <c r="T185" s="150"/>
      <c r="U185" s="217"/>
      <c r="V185" s="150"/>
      <c r="W185" s="150"/>
      <c r="X185" s="150"/>
      <c r="Y185" s="218"/>
      <c r="Z185" s="153"/>
      <c r="AA185" s="225"/>
      <c r="AB185" s="153"/>
      <c r="AC185" s="153"/>
      <c r="AD185" s="153"/>
      <c r="AE185" s="153"/>
      <c r="AF185" s="153"/>
    </row>
    <row r="186" spans="1:32" s="126" customFormat="1" ht="18.75" customHeight="1" x14ac:dyDescent="0.5">
      <c r="A186" s="150"/>
      <c r="B186" s="210"/>
      <c r="C186" s="237" t="str">
        <f ca="1">' '!A126</f>
        <v>partially</v>
      </c>
      <c r="D186" s="215">
        <f>COUNTIF(J6:J165,2)</f>
        <v>1</v>
      </c>
      <c r="E186" s="291"/>
      <c r="F186" s="212"/>
      <c r="G186" s="213"/>
      <c r="H186" s="213"/>
      <c r="I186" s="213"/>
      <c r="J186" s="214"/>
      <c r="K186" s="216"/>
      <c r="L186" s="150"/>
      <c r="M186" s="216"/>
      <c r="N186" s="150"/>
      <c r="O186" s="217"/>
      <c r="P186" s="217"/>
      <c r="Q186" s="217"/>
      <c r="R186" s="218"/>
      <c r="S186" s="216"/>
      <c r="T186" s="150"/>
      <c r="U186" s="217"/>
      <c r="V186" s="150"/>
      <c r="W186" s="150"/>
      <c r="X186" s="150"/>
      <c r="Y186" s="218"/>
      <c r="Z186" s="153"/>
      <c r="AA186" s="225"/>
      <c r="AB186" s="153"/>
      <c r="AC186" s="153"/>
      <c r="AD186" s="153"/>
      <c r="AE186" s="153"/>
      <c r="AF186" s="153"/>
    </row>
    <row r="187" spans="1:32" s="225" customFormat="1" ht="18.75" customHeight="1" x14ac:dyDescent="0.5">
      <c r="A187" s="220"/>
      <c r="B187" s="221"/>
      <c r="C187" s="237" t="str">
        <f ca="1">' '!A127</f>
        <v>achieved</v>
      </c>
      <c r="D187" s="215">
        <f>COUNTIF(J6:J165,1)</f>
        <v>1</v>
      </c>
      <c r="E187" s="291"/>
      <c r="F187" s="212"/>
      <c r="G187" s="213"/>
      <c r="H187" s="213"/>
      <c r="I187" s="192"/>
      <c r="J187" s="292"/>
      <c r="K187" s="216"/>
      <c r="L187" s="150"/>
      <c r="M187" s="216"/>
      <c r="N187" s="150"/>
      <c r="O187" s="217"/>
      <c r="P187" s="217"/>
      <c r="Q187" s="217"/>
      <c r="R187" s="218"/>
      <c r="S187" s="216"/>
      <c r="T187" s="220"/>
      <c r="U187" s="223"/>
      <c r="V187" s="220"/>
      <c r="W187" s="220"/>
      <c r="X187" s="220"/>
      <c r="Y187" s="224"/>
      <c r="Z187" s="153"/>
      <c r="AB187" s="153"/>
      <c r="AC187" s="153"/>
      <c r="AD187" s="153"/>
      <c r="AE187" s="153"/>
      <c r="AF187" s="153"/>
    </row>
    <row r="188" spans="1:32" s="225" customFormat="1" ht="18.75" customHeight="1" x14ac:dyDescent="0.5">
      <c r="A188" s="220"/>
      <c r="B188" s="221"/>
      <c r="C188" s="247" t="str">
        <f ca="1">' '!A34</f>
        <v>Total</v>
      </c>
      <c r="D188" s="215">
        <f>SUM(D185:D187)</f>
        <v>2</v>
      </c>
      <c r="E188" s="291"/>
      <c r="F188" s="212"/>
      <c r="G188" s="213"/>
      <c r="H188" s="213"/>
      <c r="I188" s="192"/>
      <c r="J188" s="292"/>
      <c r="K188" s="216"/>
      <c r="L188" s="150"/>
      <c r="M188" s="216"/>
      <c r="N188" s="150"/>
      <c r="O188" s="217"/>
      <c r="P188" s="217"/>
      <c r="Q188" s="217"/>
      <c r="R188" s="218"/>
      <c r="S188" s="216"/>
      <c r="T188" s="220"/>
      <c r="U188" s="223"/>
      <c r="V188" s="220"/>
      <c r="W188" s="220"/>
      <c r="X188" s="220"/>
      <c r="Y188" s="224"/>
      <c r="Z188" s="153"/>
      <c r="AB188" s="153"/>
      <c r="AC188" s="153"/>
      <c r="AD188" s="153"/>
      <c r="AE188" s="153"/>
      <c r="AF188" s="153"/>
    </row>
    <row r="189" spans="1:32" s="225" customFormat="1" ht="18.75" customHeight="1" x14ac:dyDescent="0.5">
      <c r="A189" s="220"/>
      <c r="B189" s="221"/>
      <c r="C189" s="238" t="str">
        <f ca="1">CONCATENATE(D193, " ",' '!A122)</f>
        <v>3 Measures</v>
      </c>
      <c r="D189" s="226"/>
      <c r="E189" s="293"/>
      <c r="F189" s="212"/>
      <c r="G189" s="213"/>
      <c r="H189" s="213"/>
      <c r="I189" s="192"/>
      <c r="J189" s="292"/>
      <c r="K189" s="216"/>
      <c r="L189" s="150"/>
      <c r="M189" s="216"/>
      <c r="N189" s="150"/>
      <c r="O189" s="217"/>
      <c r="P189" s="217"/>
      <c r="Q189" s="217"/>
      <c r="R189" s="218"/>
      <c r="S189" s="216"/>
      <c r="T189" s="220"/>
      <c r="U189" s="223"/>
      <c r="V189" s="220"/>
      <c r="W189" s="220"/>
      <c r="X189" s="220"/>
      <c r="Y189" s="224"/>
      <c r="Z189" s="153"/>
      <c r="AB189" s="153"/>
      <c r="AC189" s="153"/>
      <c r="AD189" s="153"/>
      <c r="AE189" s="153"/>
      <c r="AF189" s="153"/>
    </row>
    <row r="190" spans="1:32" s="225" customFormat="1" ht="18.75" customHeight="1" x14ac:dyDescent="0.5">
      <c r="A190" s="220"/>
      <c r="B190" s="221"/>
      <c r="C190" s="237" t="str">
        <f ca="1">C185</f>
        <v>not achieved</v>
      </c>
      <c r="D190" s="215">
        <f>COUNTIF(R6:R165,3)</f>
        <v>1</v>
      </c>
      <c r="E190" s="293"/>
      <c r="F190" s="212"/>
      <c r="G190" s="213"/>
      <c r="H190" s="213"/>
      <c r="I190" s="192"/>
      <c r="J190" s="292"/>
      <c r="K190" s="216"/>
      <c r="L190" s="150"/>
      <c r="M190" s="216"/>
      <c r="N190" s="150"/>
      <c r="O190" s="217"/>
      <c r="P190" s="217"/>
      <c r="Q190" s="217"/>
      <c r="R190" s="218"/>
      <c r="S190" s="216"/>
      <c r="T190" s="220"/>
      <c r="U190" s="223"/>
      <c r="V190" s="220"/>
      <c r="W190" s="220"/>
      <c r="X190" s="220"/>
      <c r="Y190" s="224"/>
      <c r="Z190" s="153"/>
      <c r="AB190" s="153"/>
      <c r="AC190" s="153"/>
      <c r="AD190" s="153"/>
      <c r="AE190" s="153"/>
      <c r="AF190" s="153"/>
    </row>
    <row r="191" spans="1:32" s="225" customFormat="1" ht="18.75" customHeight="1" x14ac:dyDescent="0.5">
      <c r="A191" s="220"/>
      <c r="B191" s="221"/>
      <c r="C191" s="237" t="str">
        <f ca="1">C186</f>
        <v>partially</v>
      </c>
      <c r="D191" s="215">
        <f>COUNTIF(R6:R165,2)</f>
        <v>1</v>
      </c>
      <c r="E191" s="293"/>
      <c r="F191" s="212"/>
      <c r="G191" s="213"/>
      <c r="H191" s="213"/>
      <c r="I191" s="192"/>
      <c r="J191" s="292"/>
      <c r="K191" s="216"/>
      <c r="L191" s="150"/>
      <c r="M191" s="216"/>
      <c r="N191" s="150"/>
      <c r="O191" s="217"/>
      <c r="P191" s="217"/>
      <c r="Q191" s="217"/>
      <c r="R191" s="218"/>
      <c r="S191" s="216"/>
      <c r="T191" s="220"/>
      <c r="U191" s="223"/>
      <c r="V191" s="220"/>
      <c r="W191" s="220"/>
      <c r="X191" s="220"/>
      <c r="Y191" s="224"/>
      <c r="Z191" s="153"/>
      <c r="AB191" s="153"/>
      <c r="AC191" s="153"/>
      <c r="AD191" s="153"/>
      <c r="AE191" s="153"/>
      <c r="AF191" s="153"/>
    </row>
    <row r="192" spans="1:32" s="225" customFormat="1" ht="18.75" customHeight="1" x14ac:dyDescent="0.5">
      <c r="A192" s="220"/>
      <c r="B192" s="221"/>
      <c r="C192" s="237" t="str">
        <f ca="1">C187</f>
        <v>achieved</v>
      </c>
      <c r="D192" s="215">
        <f>COUNTIF(R6:R165,1)</f>
        <v>1</v>
      </c>
      <c r="E192" s="293"/>
      <c r="F192" s="212"/>
      <c r="G192" s="213"/>
      <c r="H192" s="213"/>
      <c r="I192" s="192"/>
      <c r="J192" s="292"/>
      <c r="K192" s="216"/>
      <c r="L192" s="150"/>
      <c r="M192" s="216"/>
      <c r="N192" s="150"/>
      <c r="O192" s="217"/>
      <c r="P192" s="217"/>
      <c r="Q192" s="217"/>
      <c r="R192" s="218"/>
      <c r="S192" s="216"/>
      <c r="T192" s="220"/>
      <c r="U192" s="223"/>
      <c r="V192" s="220"/>
      <c r="W192" s="220"/>
      <c r="X192" s="220"/>
      <c r="Y192" s="224"/>
      <c r="Z192" s="153"/>
      <c r="AB192" s="153"/>
      <c r="AC192" s="153"/>
      <c r="AD192" s="153"/>
      <c r="AE192" s="153"/>
      <c r="AF192" s="153"/>
    </row>
    <row r="193" spans="1:32" s="225" customFormat="1" ht="18.75" customHeight="1" x14ac:dyDescent="0.5">
      <c r="A193" s="220"/>
      <c r="B193" s="221"/>
      <c r="C193" s="247" t="str">
        <f ca="1">' '!A34</f>
        <v>Total</v>
      </c>
      <c r="D193" s="215">
        <f>SUM(D190:D192)</f>
        <v>3</v>
      </c>
      <c r="E193" s="293"/>
      <c r="F193" s="212"/>
      <c r="G193" s="213"/>
      <c r="H193" s="213"/>
      <c r="I193" s="192"/>
      <c r="J193" s="292"/>
      <c r="K193" s="216"/>
      <c r="L193" s="150"/>
      <c r="M193" s="216"/>
      <c r="N193" s="150"/>
      <c r="O193" s="217"/>
      <c r="P193" s="217"/>
      <c r="Q193" s="217"/>
      <c r="R193" s="218"/>
      <c r="S193" s="216"/>
      <c r="T193" s="220"/>
      <c r="U193" s="223"/>
      <c r="V193" s="220"/>
      <c r="W193" s="220"/>
      <c r="X193" s="220"/>
      <c r="Y193" s="224"/>
      <c r="Z193" s="153"/>
      <c r="AB193" s="153"/>
      <c r="AC193" s="153"/>
      <c r="AD193" s="153"/>
      <c r="AE193" s="153"/>
      <c r="AF193" s="153"/>
    </row>
    <row r="194" spans="1:32" s="225" customFormat="1" ht="18.75" customHeight="1" x14ac:dyDescent="0.5">
      <c r="A194" s="220"/>
      <c r="B194" s="221"/>
      <c r="C194" s="238" t="str">
        <f ca="1">CONCATENATE(D198, " ",' '!A123)</f>
        <v>3 Projtects</v>
      </c>
      <c r="D194" s="222"/>
      <c r="E194" s="293"/>
      <c r="F194" s="212"/>
      <c r="G194" s="213"/>
      <c r="H194" s="213"/>
      <c r="I194" s="192"/>
      <c r="J194" s="292"/>
      <c r="K194" s="216"/>
      <c r="L194" s="150"/>
      <c r="M194" s="216"/>
      <c r="N194" s="150"/>
      <c r="O194" s="217"/>
      <c r="P194" s="217"/>
      <c r="Q194" s="217"/>
      <c r="R194" s="218"/>
      <c r="S194" s="216"/>
      <c r="T194" s="220"/>
      <c r="U194" s="223"/>
      <c r="V194" s="220"/>
      <c r="W194" s="220"/>
      <c r="X194" s="220"/>
      <c r="Y194" s="224"/>
      <c r="Z194" s="153"/>
      <c r="AB194" s="153"/>
      <c r="AC194" s="153"/>
      <c r="AD194" s="153"/>
      <c r="AE194" s="153"/>
      <c r="AF194" s="153"/>
    </row>
    <row r="195" spans="1:32" s="225" customFormat="1" ht="18.75" customHeight="1" x14ac:dyDescent="0.5">
      <c r="A195" s="220"/>
      <c r="B195" s="221"/>
      <c r="C195" s="237" t="str">
        <f ca="1">C190</f>
        <v>not achieved</v>
      </c>
      <c r="D195" s="215">
        <f>COUNTIF(Y6:Y165,3)</f>
        <v>1</v>
      </c>
      <c r="E195" s="293"/>
      <c r="F195" s="212"/>
      <c r="G195" s="213"/>
      <c r="H195" s="213"/>
      <c r="I195" s="192"/>
      <c r="J195" s="292"/>
      <c r="K195" s="216"/>
      <c r="L195" s="150"/>
      <c r="M195" s="216"/>
      <c r="N195" s="150"/>
      <c r="O195" s="217"/>
      <c r="P195" s="217"/>
      <c r="Q195" s="217"/>
      <c r="R195" s="218"/>
      <c r="S195" s="216"/>
      <c r="T195" s="220"/>
      <c r="U195" s="223"/>
      <c r="V195" s="220"/>
      <c r="W195" s="220"/>
      <c r="X195" s="220"/>
      <c r="Y195" s="224"/>
      <c r="Z195" s="153"/>
      <c r="AB195" s="153"/>
      <c r="AC195" s="153"/>
      <c r="AD195" s="153"/>
      <c r="AE195" s="153"/>
      <c r="AF195" s="153"/>
    </row>
    <row r="196" spans="1:32" s="225" customFormat="1" ht="18.75" customHeight="1" x14ac:dyDescent="0.5">
      <c r="A196" s="220"/>
      <c r="B196" s="221"/>
      <c r="C196" s="237" t="str">
        <f ca="1">C191</f>
        <v>partially</v>
      </c>
      <c r="D196" s="215">
        <f>COUNTIF(Y6:Y165,2)</f>
        <v>1</v>
      </c>
      <c r="E196" s="293"/>
      <c r="F196" s="212"/>
      <c r="G196" s="213"/>
      <c r="H196" s="213"/>
      <c r="I196" s="192"/>
      <c r="J196" s="292"/>
      <c r="K196" s="216"/>
      <c r="L196" s="150"/>
      <c r="M196" s="216"/>
      <c r="N196" s="150"/>
      <c r="O196" s="217"/>
      <c r="P196" s="217"/>
      <c r="Q196" s="217"/>
      <c r="R196" s="218"/>
      <c r="S196" s="216"/>
      <c r="T196" s="220"/>
      <c r="U196" s="223"/>
      <c r="V196" s="220"/>
      <c r="W196" s="220"/>
      <c r="X196" s="220"/>
      <c r="Y196" s="224"/>
      <c r="Z196" s="153"/>
      <c r="AB196" s="153"/>
      <c r="AC196" s="153"/>
      <c r="AD196" s="153"/>
      <c r="AE196" s="153"/>
      <c r="AF196" s="153"/>
    </row>
    <row r="197" spans="1:32" s="225" customFormat="1" ht="18.75" customHeight="1" x14ac:dyDescent="0.5">
      <c r="A197" s="220"/>
      <c r="B197" s="221"/>
      <c r="C197" s="237" t="str">
        <f ca="1">C192</f>
        <v>achieved</v>
      </c>
      <c r="D197" s="215">
        <f>COUNTIF(Y6:Y165,1)</f>
        <v>1</v>
      </c>
      <c r="E197" s="293"/>
      <c r="F197" s="212"/>
      <c r="G197" s="213"/>
      <c r="H197" s="213"/>
      <c r="I197" s="192"/>
      <c r="J197" s="292"/>
      <c r="K197" s="216"/>
      <c r="L197" s="150"/>
      <c r="M197" s="216"/>
      <c r="N197" s="150"/>
      <c r="O197" s="217"/>
      <c r="P197" s="217"/>
      <c r="Q197" s="217"/>
      <c r="R197" s="218"/>
      <c r="S197" s="216"/>
      <c r="T197" s="220"/>
      <c r="U197" s="223"/>
      <c r="V197" s="220"/>
      <c r="W197" s="220"/>
      <c r="X197" s="220"/>
      <c r="Y197" s="224"/>
      <c r="Z197" s="153"/>
      <c r="AB197" s="153"/>
      <c r="AC197" s="153"/>
      <c r="AD197" s="153"/>
      <c r="AE197" s="153"/>
      <c r="AF197" s="153"/>
    </row>
    <row r="198" spans="1:32" s="225" customFormat="1" ht="18.75" customHeight="1" x14ac:dyDescent="0.5">
      <c r="A198" s="220"/>
      <c r="B198" s="221"/>
      <c r="C198" s="247" t="str">
        <f ca="1">' '!A34</f>
        <v>Total</v>
      </c>
      <c r="D198" s="215">
        <f>SUM(D195:D197)</f>
        <v>3</v>
      </c>
      <c r="E198" s="234"/>
      <c r="F198" s="212"/>
      <c r="G198" s="213"/>
      <c r="H198" s="213"/>
      <c r="I198" s="192"/>
      <c r="J198" s="292"/>
      <c r="K198" s="216"/>
      <c r="L198" s="150"/>
      <c r="M198" s="216"/>
      <c r="N198" s="150"/>
      <c r="O198" s="217"/>
      <c r="P198" s="217"/>
      <c r="Q198" s="217"/>
      <c r="R198" s="218"/>
      <c r="S198" s="216"/>
      <c r="T198" s="220"/>
      <c r="U198" s="223"/>
      <c r="V198" s="220"/>
      <c r="W198" s="220"/>
      <c r="X198" s="220"/>
      <c r="Y198" s="224"/>
      <c r="Z198" s="153"/>
      <c r="AB198" s="153"/>
      <c r="AC198" s="153"/>
      <c r="AD198" s="153"/>
      <c r="AE198" s="153"/>
      <c r="AF198" s="153"/>
    </row>
    <row r="199" spans="1:32" s="225" customFormat="1" ht="18.75" customHeight="1" x14ac:dyDescent="0.5">
      <c r="A199" s="220"/>
      <c r="B199" s="221"/>
      <c r="C199" s="238" t="str">
        <f ca="1">CONCATENATE(' '!A124,": ",D203)</f>
        <v>TOTAL: 8</v>
      </c>
      <c r="D199" s="226"/>
      <c r="E199" s="234"/>
      <c r="F199" s="212"/>
      <c r="G199" s="213"/>
      <c r="H199" s="213"/>
      <c r="I199" s="192"/>
      <c r="J199" s="292"/>
      <c r="K199" s="216"/>
      <c r="L199" s="150"/>
      <c r="M199" s="216"/>
      <c r="N199" s="150"/>
      <c r="O199" s="217"/>
      <c r="P199" s="217"/>
      <c r="Q199" s="217"/>
      <c r="R199" s="218"/>
      <c r="S199" s="216"/>
      <c r="T199" s="220"/>
      <c r="U199" s="223"/>
      <c r="V199" s="220"/>
      <c r="W199" s="220"/>
      <c r="X199" s="220"/>
      <c r="Y199" s="224"/>
      <c r="Z199" s="153"/>
      <c r="AB199" s="153"/>
      <c r="AC199" s="153"/>
      <c r="AD199" s="153"/>
      <c r="AE199" s="153"/>
      <c r="AF199" s="153"/>
    </row>
    <row r="200" spans="1:32" s="225" customFormat="1" ht="18.75" customHeight="1" x14ac:dyDescent="0.5">
      <c r="A200" s="220"/>
      <c r="B200" s="221"/>
      <c r="C200" s="237" t="str">
        <f ca="1">C195</f>
        <v>not achieved</v>
      </c>
      <c r="D200" s="215">
        <f>D185+D190+D195</f>
        <v>2</v>
      </c>
      <c r="E200" s="294"/>
      <c r="F200" s="212"/>
      <c r="G200" s="213"/>
      <c r="H200" s="213"/>
      <c r="I200" s="192"/>
      <c r="J200" s="292"/>
      <c r="K200" s="216"/>
      <c r="L200" s="150"/>
      <c r="M200" s="216"/>
      <c r="N200" s="150"/>
      <c r="O200" s="217"/>
      <c r="P200" s="217"/>
      <c r="Q200" s="217"/>
      <c r="R200" s="218"/>
      <c r="S200" s="216"/>
      <c r="T200" s="220"/>
      <c r="U200" s="223"/>
      <c r="V200" s="220"/>
      <c r="W200" s="220"/>
      <c r="X200" s="220"/>
      <c r="Y200" s="224"/>
      <c r="Z200" s="153"/>
      <c r="AB200" s="153"/>
      <c r="AC200" s="153"/>
      <c r="AD200" s="153"/>
      <c r="AE200" s="153"/>
      <c r="AF200" s="153"/>
    </row>
    <row r="201" spans="1:32" s="126" customFormat="1" ht="18.75" customHeight="1" x14ac:dyDescent="0.5">
      <c r="A201" s="150"/>
      <c r="B201" s="210"/>
      <c r="C201" s="237" t="str">
        <f ca="1">C196</f>
        <v>partially</v>
      </c>
      <c r="D201" s="215">
        <f>D186+D191+D196</f>
        <v>3</v>
      </c>
      <c r="E201" s="294"/>
      <c r="F201" s="212"/>
      <c r="G201" s="213"/>
      <c r="H201" s="213"/>
      <c r="I201" s="213"/>
      <c r="J201" s="214"/>
      <c r="K201" s="216"/>
      <c r="L201" s="150"/>
      <c r="M201" s="216"/>
      <c r="N201" s="150"/>
      <c r="O201" s="217"/>
      <c r="P201" s="217"/>
      <c r="Q201" s="217"/>
      <c r="R201" s="218"/>
      <c r="S201" s="216"/>
      <c r="T201" s="150"/>
      <c r="U201" s="217"/>
      <c r="V201" s="150"/>
      <c r="W201" s="150"/>
      <c r="X201" s="150"/>
      <c r="Y201" s="218"/>
      <c r="Z201" s="153"/>
      <c r="AA201" s="225"/>
      <c r="AB201" s="153"/>
      <c r="AC201" s="153"/>
      <c r="AD201" s="153"/>
      <c r="AE201" s="153"/>
      <c r="AF201" s="153"/>
    </row>
    <row r="202" spans="1:32" s="126" customFormat="1" ht="18.75" customHeight="1" x14ac:dyDescent="0.5">
      <c r="A202" s="150"/>
      <c r="B202" s="210"/>
      <c r="C202" s="237" t="str">
        <f ca="1">C197</f>
        <v>achieved</v>
      </c>
      <c r="D202" s="215">
        <f>D187+D192+D197</f>
        <v>3</v>
      </c>
      <c r="E202" s="294"/>
      <c r="F202" s="212"/>
      <c r="G202" s="213"/>
      <c r="H202" s="213"/>
      <c r="I202" s="213"/>
      <c r="J202" s="214"/>
      <c r="K202" s="216"/>
      <c r="L202" s="150"/>
      <c r="M202" s="216"/>
      <c r="N202" s="150"/>
      <c r="O202" s="217"/>
      <c r="P202" s="217"/>
      <c r="Q202" s="217"/>
      <c r="R202" s="218"/>
      <c r="S202" s="216"/>
      <c r="T202" s="150"/>
      <c r="U202" s="217"/>
      <c r="V202" s="150"/>
      <c r="W202" s="150"/>
      <c r="X202" s="150"/>
      <c r="Y202" s="218"/>
      <c r="Z202" s="153"/>
      <c r="AA202" s="225"/>
      <c r="AB202" s="153"/>
      <c r="AC202" s="153"/>
      <c r="AD202" s="153"/>
      <c r="AE202" s="153"/>
      <c r="AF202" s="153"/>
    </row>
    <row r="203" spans="1:32" s="126" customFormat="1" ht="18.75" customHeight="1" x14ac:dyDescent="0.5">
      <c r="A203" s="150"/>
      <c r="B203" s="210"/>
      <c r="C203" s="238" t="str">
        <f ca="1">C198</f>
        <v>Total</v>
      </c>
      <c r="D203" s="215">
        <f>SUM(D200:D202)</f>
        <v>8</v>
      </c>
      <c r="E203" s="294"/>
      <c r="F203" s="212"/>
      <c r="G203" s="213"/>
      <c r="H203" s="213"/>
      <c r="I203" s="213"/>
      <c r="J203" s="214"/>
      <c r="K203" s="216"/>
      <c r="L203" s="150"/>
      <c r="M203" s="216"/>
      <c r="N203" s="150"/>
      <c r="O203" s="217"/>
      <c r="P203" s="217"/>
      <c r="Q203" s="217"/>
      <c r="R203" s="218"/>
      <c r="S203" s="216"/>
      <c r="T203" s="150"/>
      <c r="U203" s="217"/>
      <c r="V203" s="150"/>
      <c r="W203" s="150"/>
      <c r="X203" s="150"/>
      <c r="Y203" s="218"/>
      <c r="Z203" s="153"/>
      <c r="AA203" s="225"/>
      <c r="AB203" s="153"/>
      <c r="AC203" s="153"/>
      <c r="AD203" s="153"/>
      <c r="AE203" s="153"/>
      <c r="AF203" s="153"/>
    </row>
    <row r="204" spans="1:32" s="126" customFormat="1" ht="18.75" customHeight="1" x14ac:dyDescent="0.5">
      <c r="A204" s="150"/>
      <c r="B204" s="210"/>
      <c r="C204" s="212"/>
      <c r="D204" s="211"/>
      <c r="E204" s="212"/>
      <c r="F204" s="212"/>
      <c r="G204" s="213"/>
      <c r="H204" s="213"/>
      <c r="I204" s="213"/>
      <c r="J204" s="214"/>
      <c r="K204" s="216"/>
      <c r="L204" s="150"/>
      <c r="M204" s="216"/>
      <c r="N204" s="150"/>
      <c r="O204" s="217"/>
      <c r="P204" s="217"/>
      <c r="Q204" s="217"/>
      <c r="R204" s="218"/>
      <c r="S204" s="216"/>
      <c r="T204" s="150"/>
      <c r="U204" s="217"/>
      <c r="V204" s="150"/>
      <c r="W204" s="150"/>
      <c r="X204" s="150"/>
      <c r="Y204" s="218"/>
      <c r="Z204" s="153"/>
      <c r="AA204" s="225"/>
      <c r="AB204" s="153"/>
      <c r="AC204" s="153"/>
      <c r="AD204" s="153"/>
      <c r="AE204" s="153"/>
      <c r="AF204" s="153"/>
    </row>
    <row r="205" spans="1:32" s="206" customFormat="1" ht="18.75" customHeight="1" x14ac:dyDescent="0.5">
      <c r="A205" s="199"/>
      <c r="B205" s="200"/>
      <c r="C205" s="201"/>
      <c r="D205" s="202"/>
      <c r="E205" s="201"/>
      <c r="F205" s="201"/>
      <c r="G205" s="203"/>
      <c r="H205" s="203"/>
      <c r="I205" s="203"/>
      <c r="J205" s="205"/>
      <c r="K205" s="227"/>
      <c r="L205" s="199"/>
      <c r="M205" s="227"/>
      <c r="N205" s="199"/>
      <c r="O205" s="230"/>
      <c r="P205" s="230"/>
      <c r="Q205" s="230"/>
      <c r="R205" s="231"/>
      <c r="S205" s="227"/>
      <c r="T205" s="199"/>
      <c r="U205" s="230"/>
      <c r="V205" s="199"/>
      <c r="W205" s="199"/>
      <c r="X205" s="199"/>
      <c r="Y205" s="231"/>
      <c r="Z205" s="177"/>
      <c r="AA205" s="228"/>
      <c r="AB205" s="177"/>
      <c r="AC205" s="177"/>
      <c r="AD205" s="177"/>
      <c r="AE205" s="177"/>
      <c r="AF205" s="177"/>
    </row>
    <row r="206" spans="1:32" s="206" customFormat="1" ht="18.75" customHeight="1" x14ac:dyDescent="0.5">
      <c r="A206" s="199"/>
      <c r="B206" s="200"/>
      <c r="C206" s="201"/>
      <c r="D206" s="202"/>
      <c r="E206" s="201"/>
      <c r="F206" s="201"/>
      <c r="G206" s="203"/>
      <c r="H206" s="203"/>
      <c r="I206" s="203"/>
      <c r="J206" s="205"/>
      <c r="K206" s="227"/>
      <c r="L206" s="199"/>
      <c r="M206" s="227"/>
      <c r="N206" s="199"/>
      <c r="O206" s="230"/>
      <c r="P206" s="230"/>
      <c r="Q206" s="230"/>
      <c r="R206" s="231"/>
      <c r="S206" s="227"/>
      <c r="T206" s="199"/>
      <c r="U206" s="230"/>
      <c r="V206" s="199"/>
      <c r="W206" s="199"/>
      <c r="X206" s="199"/>
      <c r="Y206" s="231"/>
      <c r="Z206" s="177"/>
      <c r="AA206" s="228"/>
      <c r="AB206" s="177"/>
      <c r="AC206" s="177"/>
      <c r="AD206" s="177"/>
      <c r="AE206" s="177"/>
      <c r="AF206" s="177"/>
    </row>
    <row r="207" spans="1:32" s="206" customFormat="1" ht="18.75" customHeight="1" x14ac:dyDescent="0.5">
      <c r="A207" s="199"/>
      <c r="B207" s="200"/>
      <c r="C207" s="201"/>
      <c r="D207" s="202"/>
      <c r="E207" s="201"/>
      <c r="F207" s="201"/>
      <c r="G207" s="203"/>
      <c r="H207" s="203"/>
      <c r="I207" s="203"/>
      <c r="J207" s="205"/>
      <c r="K207" s="227"/>
      <c r="L207" s="199"/>
      <c r="M207" s="227"/>
      <c r="N207" s="199"/>
      <c r="O207" s="230"/>
      <c r="P207" s="230"/>
      <c r="Q207" s="230"/>
      <c r="R207" s="231"/>
      <c r="S207" s="227"/>
      <c r="T207" s="199"/>
      <c r="U207" s="230"/>
      <c r="V207" s="199"/>
      <c r="W207" s="199"/>
      <c r="X207" s="199"/>
      <c r="Y207" s="231"/>
      <c r="Z207" s="177"/>
      <c r="AA207" s="228"/>
      <c r="AB207" s="177"/>
      <c r="AC207" s="177"/>
      <c r="AD207" s="177"/>
      <c r="AE207" s="177"/>
      <c r="AF207" s="177"/>
    </row>
    <row r="208" spans="1:32" s="206" customFormat="1" ht="18.75" customHeight="1" x14ac:dyDescent="0.5">
      <c r="A208" s="199"/>
      <c r="B208" s="200"/>
      <c r="C208" s="201"/>
      <c r="D208" s="202"/>
      <c r="E208" s="201"/>
      <c r="F208" s="201"/>
      <c r="G208" s="203"/>
      <c r="H208" s="203"/>
      <c r="I208" s="203"/>
      <c r="J208" s="205"/>
      <c r="K208" s="227"/>
      <c r="L208" s="199"/>
      <c r="M208" s="227"/>
      <c r="N208" s="199"/>
      <c r="O208" s="230"/>
      <c r="P208" s="230"/>
      <c r="Q208" s="230"/>
      <c r="R208" s="231"/>
      <c r="S208" s="227"/>
      <c r="T208" s="199"/>
      <c r="U208" s="230"/>
      <c r="V208" s="199"/>
      <c r="W208" s="199"/>
      <c r="X208" s="199"/>
      <c r="Y208" s="231"/>
      <c r="Z208" s="177"/>
      <c r="AA208" s="228"/>
      <c r="AB208" s="177"/>
      <c r="AC208" s="177"/>
      <c r="AD208" s="177"/>
      <c r="AE208" s="177"/>
      <c r="AF208" s="177"/>
    </row>
    <row r="209" spans="1:32" s="206" customFormat="1" ht="18.75" customHeight="1" x14ac:dyDescent="0.5">
      <c r="A209" s="199"/>
      <c r="B209" s="200"/>
      <c r="C209" s="201"/>
      <c r="D209" s="202"/>
      <c r="E209" s="201"/>
      <c r="F209" s="201"/>
      <c r="G209" s="203"/>
      <c r="H209" s="203"/>
      <c r="I209" s="203"/>
      <c r="J209" s="205"/>
      <c r="K209" s="227"/>
      <c r="L209" s="199"/>
      <c r="M209" s="227"/>
      <c r="N209" s="199"/>
      <c r="O209" s="230"/>
      <c r="P209" s="230"/>
      <c r="Q209" s="230"/>
      <c r="R209" s="231"/>
      <c r="S209" s="227"/>
      <c r="T209" s="199"/>
      <c r="U209" s="230"/>
      <c r="V209" s="199"/>
      <c r="W209" s="199"/>
      <c r="X209" s="199"/>
      <c r="Y209" s="231"/>
      <c r="Z209" s="177"/>
      <c r="AA209" s="228"/>
      <c r="AB209" s="177"/>
      <c r="AC209" s="177"/>
      <c r="AD209" s="177"/>
      <c r="AE209" s="177"/>
      <c r="AF209" s="177"/>
    </row>
    <row r="210" spans="1:32" s="206" customFormat="1" ht="18.75" customHeight="1" x14ac:dyDescent="0.5">
      <c r="A210" s="199"/>
      <c r="B210" s="200"/>
      <c r="C210" s="201"/>
      <c r="D210" s="202"/>
      <c r="E210" s="201"/>
      <c r="F210" s="201"/>
      <c r="G210" s="203"/>
      <c r="H210" s="203"/>
      <c r="I210" s="203"/>
      <c r="J210" s="205"/>
      <c r="K210" s="227"/>
      <c r="L210" s="199"/>
      <c r="M210" s="227"/>
      <c r="N210" s="199"/>
      <c r="O210" s="230"/>
      <c r="P210" s="230"/>
      <c r="Q210" s="230"/>
      <c r="R210" s="231"/>
      <c r="S210" s="227"/>
      <c r="T210" s="199"/>
      <c r="U210" s="230"/>
      <c r="V210" s="199"/>
      <c r="W210" s="199"/>
      <c r="X210" s="199"/>
      <c r="Y210" s="231"/>
      <c r="Z210" s="177"/>
      <c r="AA210" s="228"/>
      <c r="AB210" s="177"/>
      <c r="AC210" s="177"/>
      <c r="AD210" s="177"/>
      <c r="AE210" s="177"/>
      <c r="AF210" s="177"/>
    </row>
    <row r="211" spans="1:32" s="206" customFormat="1" ht="18.75" customHeight="1" x14ac:dyDescent="0.5">
      <c r="A211" s="199"/>
      <c r="B211" s="200"/>
      <c r="C211" s="201"/>
      <c r="D211" s="202"/>
      <c r="E211" s="201"/>
      <c r="F211" s="201"/>
      <c r="G211" s="203"/>
      <c r="H211" s="203"/>
      <c r="I211" s="203"/>
      <c r="J211" s="205"/>
      <c r="K211" s="227"/>
      <c r="L211" s="199"/>
      <c r="M211" s="227"/>
      <c r="N211" s="199"/>
      <c r="O211" s="230"/>
      <c r="P211" s="230"/>
      <c r="Q211" s="230"/>
      <c r="R211" s="231"/>
      <c r="S211" s="227"/>
      <c r="T211" s="199"/>
      <c r="U211" s="230"/>
      <c r="V211" s="199"/>
      <c r="W211" s="199"/>
      <c r="X211" s="199"/>
      <c r="Y211" s="231"/>
      <c r="Z211" s="177"/>
      <c r="AA211" s="228"/>
      <c r="AB211" s="177"/>
      <c r="AC211" s="177"/>
      <c r="AD211" s="177"/>
      <c r="AE211" s="177"/>
      <c r="AF211" s="177"/>
    </row>
    <row r="212" spans="1:32" s="206" customFormat="1" ht="18.75" customHeight="1" x14ac:dyDescent="0.5">
      <c r="A212" s="199"/>
      <c r="B212" s="200"/>
      <c r="C212" s="201"/>
      <c r="D212" s="202"/>
      <c r="E212" s="201"/>
      <c r="F212" s="201"/>
      <c r="G212" s="203"/>
      <c r="H212" s="203"/>
      <c r="I212" s="203"/>
      <c r="J212" s="205"/>
      <c r="K212" s="227"/>
      <c r="L212" s="199"/>
      <c r="M212" s="227"/>
      <c r="N212" s="199"/>
      <c r="O212" s="230"/>
      <c r="P212" s="230"/>
      <c r="Q212" s="230"/>
      <c r="R212" s="231"/>
      <c r="S212" s="227"/>
      <c r="T212" s="199"/>
      <c r="U212" s="230"/>
      <c r="V212" s="199"/>
      <c r="W212" s="199"/>
      <c r="X212" s="199"/>
      <c r="Y212" s="231"/>
      <c r="Z212" s="177"/>
      <c r="AA212" s="228"/>
      <c r="AB212" s="177"/>
      <c r="AC212" s="177"/>
      <c r="AD212" s="177"/>
      <c r="AE212" s="177"/>
      <c r="AF212" s="177"/>
    </row>
    <row r="213" spans="1:32" s="206" customFormat="1" ht="18.75" customHeight="1" x14ac:dyDescent="0.5">
      <c r="A213" s="199"/>
      <c r="B213" s="200"/>
      <c r="C213" s="201"/>
      <c r="D213" s="202"/>
      <c r="E213" s="201"/>
      <c r="F213" s="201"/>
      <c r="G213" s="203"/>
      <c r="H213" s="203"/>
      <c r="I213" s="203"/>
      <c r="J213" s="205"/>
      <c r="K213" s="227"/>
      <c r="L213" s="199"/>
      <c r="M213" s="227"/>
      <c r="N213" s="199"/>
      <c r="O213" s="230"/>
      <c r="P213" s="230"/>
      <c r="Q213" s="230"/>
      <c r="R213" s="231"/>
      <c r="S213" s="227"/>
      <c r="T213" s="199"/>
      <c r="U213" s="230"/>
      <c r="V213" s="199"/>
      <c r="W213" s="199"/>
      <c r="X213" s="199"/>
      <c r="Y213" s="231"/>
      <c r="Z213" s="177"/>
      <c r="AA213" s="228"/>
      <c r="AB213" s="177"/>
      <c r="AC213" s="177"/>
      <c r="AD213" s="177"/>
      <c r="AE213" s="177"/>
      <c r="AF213" s="177"/>
    </row>
    <row r="214" spans="1:32" s="206" customFormat="1" ht="18.75" customHeight="1" x14ac:dyDescent="0.5">
      <c r="A214" s="199"/>
      <c r="B214" s="200"/>
      <c r="C214" s="201"/>
      <c r="D214" s="202"/>
      <c r="E214" s="201"/>
      <c r="F214" s="201"/>
      <c r="G214" s="203"/>
      <c r="H214" s="203"/>
      <c r="I214" s="203"/>
      <c r="J214" s="205"/>
      <c r="K214" s="227"/>
      <c r="L214" s="199"/>
      <c r="M214" s="227"/>
      <c r="N214" s="199"/>
      <c r="O214" s="230"/>
      <c r="P214" s="230"/>
      <c r="Q214" s="230"/>
      <c r="R214" s="231"/>
      <c r="S214" s="227"/>
      <c r="T214" s="199"/>
      <c r="U214" s="230"/>
      <c r="V214" s="199"/>
      <c r="W214" s="199"/>
      <c r="X214" s="199"/>
      <c r="Y214" s="231"/>
      <c r="Z214" s="177"/>
      <c r="AA214" s="228"/>
      <c r="AB214" s="177"/>
      <c r="AC214" s="177"/>
      <c r="AD214" s="177"/>
      <c r="AE214" s="177"/>
      <c r="AF214" s="177"/>
    </row>
    <row r="215" spans="1:32" s="206" customFormat="1" ht="18.75" customHeight="1" x14ac:dyDescent="0.5">
      <c r="A215" s="199"/>
      <c r="B215" s="200"/>
      <c r="C215" s="201"/>
      <c r="D215" s="202"/>
      <c r="E215" s="201"/>
      <c r="F215" s="201"/>
      <c r="G215" s="203"/>
      <c r="H215" s="203"/>
      <c r="I215" s="203"/>
      <c r="J215" s="205"/>
      <c r="K215" s="227"/>
      <c r="L215" s="199"/>
      <c r="M215" s="227"/>
      <c r="N215" s="199"/>
      <c r="O215" s="230"/>
      <c r="P215" s="230"/>
      <c r="Q215" s="230"/>
      <c r="R215" s="231"/>
      <c r="S215" s="227"/>
      <c r="T215" s="199"/>
      <c r="U215" s="230"/>
      <c r="V215" s="199"/>
      <c r="W215" s="199"/>
      <c r="X215" s="199"/>
      <c r="Y215" s="231"/>
      <c r="Z215" s="177"/>
      <c r="AA215" s="228"/>
      <c r="AB215" s="177"/>
      <c r="AC215" s="177"/>
      <c r="AD215" s="177"/>
      <c r="AE215" s="177"/>
      <c r="AF215" s="177"/>
    </row>
    <row r="216" spans="1:32" s="206" customFormat="1" ht="18.75" customHeight="1" x14ac:dyDescent="0.5">
      <c r="A216" s="199"/>
      <c r="B216" s="200"/>
      <c r="C216" s="201"/>
      <c r="D216" s="202"/>
      <c r="E216" s="201"/>
      <c r="F216" s="201"/>
      <c r="G216" s="203"/>
      <c r="H216" s="203"/>
      <c r="I216" s="203"/>
      <c r="J216" s="205"/>
      <c r="K216" s="227"/>
      <c r="L216" s="199"/>
      <c r="M216" s="227"/>
      <c r="N216" s="199"/>
      <c r="O216" s="230"/>
      <c r="P216" s="230"/>
      <c r="Q216" s="230"/>
      <c r="R216" s="231"/>
      <c r="S216" s="227"/>
      <c r="T216" s="199"/>
      <c r="U216" s="230"/>
      <c r="V216" s="199"/>
      <c r="W216" s="199"/>
      <c r="X216" s="199"/>
      <c r="Y216" s="231"/>
      <c r="Z216" s="177"/>
      <c r="AA216" s="228"/>
      <c r="AB216" s="177"/>
      <c r="AC216" s="177"/>
      <c r="AD216" s="177"/>
      <c r="AE216" s="177"/>
      <c r="AF216" s="177"/>
    </row>
    <row r="217" spans="1:32" s="206" customFormat="1" ht="18.75" customHeight="1" x14ac:dyDescent="0.5">
      <c r="A217" s="199"/>
      <c r="B217" s="200"/>
      <c r="C217" s="201"/>
      <c r="D217" s="202"/>
      <c r="E217" s="201"/>
      <c r="F217" s="201"/>
      <c r="G217" s="203"/>
      <c r="H217" s="203"/>
      <c r="I217" s="203"/>
      <c r="J217" s="205"/>
      <c r="K217" s="227"/>
      <c r="L217" s="199"/>
      <c r="M217" s="227"/>
      <c r="N217" s="199"/>
      <c r="O217" s="230"/>
      <c r="P217" s="230"/>
      <c r="Q217" s="230"/>
      <c r="R217" s="231"/>
      <c r="S217" s="227"/>
      <c r="T217" s="199"/>
      <c r="U217" s="230"/>
      <c r="V217" s="199"/>
      <c r="W217" s="199"/>
      <c r="X217" s="199"/>
      <c r="Y217" s="231"/>
      <c r="Z217" s="177"/>
      <c r="AA217" s="228"/>
      <c r="AB217" s="177"/>
      <c r="AC217" s="177"/>
      <c r="AD217" s="177"/>
      <c r="AE217" s="177"/>
      <c r="AF217" s="177"/>
    </row>
    <row r="218" spans="1:32" s="206" customFormat="1" ht="18.75" customHeight="1" x14ac:dyDescent="0.5">
      <c r="A218" s="199"/>
      <c r="B218" s="200"/>
      <c r="C218" s="201"/>
      <c r="D218" s="202"/>
      <c r="E218" s="201"/>
      <c r="F218" s="201"/>
      <c r="G218" s="203"/>
      <c r="H218" s="203"/>
      <c r="I218" s="203"/>
      <c r="J218" s="205"/>
      <c r="K218" s="227"/>
      <c r="L218" s="199"/>
      <c r="M218" s="227"/>
      <c r="N218" s="199"/>
      <c r="O218" s="230"/>
      <c r="P218" s="230"/>
      <c r="Q218" s="230"/>
      <c r="R218" s="231"/>
      <c r="S218" s="227"/>
      <c r="T218" s="199"/>
      <c r="U218" s="230"/>
      <c r="V218" s="199"/>
      <c r="W218" s="199"/>
      <c r="X218" s="199"/>
      <c r="Y218" s="231"/>
      <c r="Z218" s="177"/>
      <c r="AA218" s="228"/>
      <c r="AB218" s="177"/>
      <c r="AC218" s="177"/>
      <c r="AD218" s="177"/>
      <c r="AE218" s="177"/>
      <c r="AF218" s="177"/>
    </row>
    <row r="219" spans="1:32" s="206" customFormat="1" ht="18.75" customHeight="1" x14ac:dyDescent="0.5">
      <c r="A219" s="199"/>
      <c r="B219" s="200"/>
      <c r="C219" s="201"/>
      <c r="D219" s="202"/>
      <c r="E219" s="201"/>
      <c r="F219" s="201"/>
      <c r="G219" s="203"/>
      <c r="H219" s="203"/>
      <c r="I219" s="203"/>
      <c r="J219" s="205"/>
      <c r="K219" s="227"/>
      <c r="L219" s="199"/>
      <c r="M219" s="227"/>
      <c r="N219" s="199"/>
      <c r="O219" s="230"/>
      <c r="P219" s="230"/>
      <c r="Q219" s="230"/>
      <c r="R219" s="231"/>
      <c r="S219" s="227"/>
      <c r="T219" s="199"/>
      <c r="U219" s="230"/>
      <c r="V219" s="199"/>
      <c r="W219" s="199"/>
      <c r="X219" s="199"/>
      <c r="Y219" s="231"/>
      <c r="Z219" s="177"/>
      <c r="AA219" s="228"/>
      <c r="AB219" s="177"/>
      <c r="AC219" s="177"/>
      <c r="AD219" s="177"/>
      <c r="AE219" s="177"/>
      <c r="AF219" s="177"/>
    </row>
    <row r="220" spans="1:32" s="206" customFormat="1" ht="18.75" customHeight="1" x14ac:dyDescent="0.5">
      <c r="A220" s="199"/>
      <c r="B220" s="200"/>
      <c r="C220" s="201"/>
      <c r="D220" s="202"/>
      <c r="E220" s="201"/>
      <c r="F220" s="201"/>
      <c r="G220" s="203"/>
      <c r="H220" s="203"/>
      <c r="I220" s="203"/>
      <c r="J220" s="205"/>
      <c r="K220" s="227"/>
      <c r="L220" s="199"/>
      <c r="M220" s="227"/>
      <c r="N220" s="199"/>
      <c r="O220" s="230"/>
      <c r="P220" s="230"/>
      <c r="Q220" s="230"/>
      <c r="R220" s="231"/>
      <c r="S220" s="227"/>
      <c r="T220" s="199"/>
      <c r="U220" s="230"/>
      <c r="V220" s="199"/>
      <c r="W220" s="199"/>
      <c r="X220" s="199"/>
      <c r="Y220" s="231"/>
      <c r="Z220" s="177"/>
      <c r="AA220" s="228"/>
      <c r="AB220" s="177"/>
      <c r="AC220" s="177"/>
      <c r="AD220" s="177"/>
      <c r="AE220" s="177"/>
      <c r="AF220" s="177"/>
    </row>
    <row r="221" spans="1:32" s="206" customFormat="1" ht="18.75" customHeight="1" x14ac:dyDescent="0.5">
      <c r="A221" s="199"/>
      <c r="B221" s="200"/>
      <c r="C221" s="201"/>
      <c r="D221" s="202"/>
      <c r="E221" s="201"/>
      <c r="F221" s="201"/>
      <c r="G221" s="203"/>
      <c r="H221" s="203"/>
      <c r="I221" s="203"/>
      <c r="J221" s="205"/>
      <c r="K221" s="227"/>
      <c r="L221" s="199"/>
      <c r="M221" s="227"/>
      <c r="N221" s="199"/>
      <c r="O221" s="230"/>
      <c r="P221" s="230"/>
      <c r="Q221" s="230"/>
      <c r="R221" s="231"/>
      <c r="S221" s="227"/>
      <c r="T221" s="199"/>
      <c r="U221" s="230"/>
      <c r="V221" s="199"/>
      <c r="W221" s="199"/>
      <c r="X221" s="199"/>
      <c r="Y221" s="231"/>
      <c r="Z221" s="177"/>
      <c r="AA221" s="228"/>
      <c r="AB221" s="177"/>
      <c r="AC221" s="177"/>
      <c r="AD221" s="177"/>
      <c r="AE221" s="177"/>
      <c r="AF221" s="177"/>
    </row>
    <row r="222" spans="1:32" s="206" customFormat="1" ht="18.75" customHeight="1" x14ac:dyDescent="0.5">
      <c r="A222" s="199"/>
      <c r="B222" s="200"/>
      <c r="C222" s="201"/>
      <c r="D222" s="202"/>
      <c r="E222" s="201"/>
      <c r="F222" s="201"/>
      <c r="G222" s="203"/>
      <c r="H222" s="203"/>
      <c r="I222" s="203"/>
      <c r="J222" s="205"/>
      <c r="K222" s="227"/>
      <c r="L222" s="199"/>
      <c r="M222" s="227"/>
      <c r="N222" s="199"/>
      <c r="O222" s="230"/>
      <c r="P222" s="230"/>
      <c r="Q222" s="230"/>
      <c r="R222" s="231"/>
      <c r="S222" s="227"/>
      <c r="T222" s="199"/>
      <c r="U222" s="230"/>
      <c r="V222" s="199"/>
      <c r="W222" s="199"/>
      <c r="X222" s="199"/>
      <c r="Y222" s="231"/>
      <c r="Z222" s="177"/>
      <c r="AA222" s="228"/>
      <c r="AB222" s="177"/>
      <c r="AC222" s="177"/>
      <c r="AD222" s="177"/>
      <c r="AE222" s="177"/>
      <c r="AF222" s="177"/>
    </row>
    <row r="223" spans="1:32" s="206" customFormat="1" ht="18.75" customHeight="1" x14ac:dyDescent="0.5">
      <c r="A223" s="199"/>
      <c r="B223" s="200"/>
      <c r="C223" s="201"/>
      <c r="D223" s="202"/>
      <c r="E223" s="201"/>
      <c r="F223" s="201"/>
      <c r="G223" s="203"/>
      <c r="H223" s="203"/>
      <c r="I223" s="203"/>
      <c r="J223" s="205"/>
      <c r="K223" s="227"/>
      <c r="L223" s="199"/>
      <c r="M223" s="227"/>
      <c r="N223" s="199"/>
      <c r="O223" s="230"/>
      <c r="P223" s="230"/>
      <c r="Q223" s="230"/>
      <c r="R223" s="231"/>
      <c r="S223" s="227"/>
      <c r="T223" s="199"/>
      <c r="U223" s="230"/>
      <c r="V223" s="199"/>
      <c r="W223" s="199"/>
      <c r="X223" s="199"/>
      <c r="Y223" s="231"/>
      <c r="Z223" s="177"/>
      <c r="AA223" s="228"/>
      <c r="AB223" s="177"/>
      <c r="AC223" s="177"/>
      <c r="AD223" s="177"/>
      <c r="AE223" s="177"/>
      <c r="AF223" s="177"/>
    </row>
    <row r="224" spans="1:32" s="206" customFormat="1" ht="18.75" customHeight="1" x14ac:dyDescent="0.5">
      <c r="A224" s="199"/>
      <c r="B224" s="200"/>
      <c r="C224" s="201"/>
      <c r="D224" s="202"/>
      <c r="E224" s="201"/>
      <c r="F224" s="201"/>
      <c r="G224" s="203"/>
      <c r="H224" s="203"/>
      <c r="I224" s="203"/>
      <c r="J224" s="205"/>
      <c r="K224" s="227"/>
      <c r="L224" s="199"/>
      <c r="M224" s="227"/>
      <c r="N224" s="199"/>
      <c r="O224" s="230"/>
      <c r="P224" s="230"/>
      <c r="Q224" s="230"/>
      <c r="R224" s="231"/>
      <c r="S224" s="227"/>
      <c r="T224" s="199"/>
      <c r="U224" s="230"/>
      <c r="V224" s="199"/>
      <c r="W224" s="199"/>
      <c r="X224" s="199"/>
      <c r="Y224" s="231"/>
      <c r="Z224" s="177"/>
      <c r="AA224" s="228"/>
      <c r="AB224" s="177"/>
      <c r="AC224" s="177"/>
      <c r="AD224" s="177"/>
      <c r="AE224" s="177"/>
      <c r="AF224" s="177"/>
    </row>
    <row r="225" spans="1:32" s="206" customFormat="1" ht="18.75" customHeight="1" x14ac:dyDescent="0.5">
      <c r="A225" s="199"/>
      <c r="B225" s="200"/>
      <c r="C225" s="201"/>
      <c r="D225" s="202"/>
      <c r="E225" s="201"/>
      <c r="F225" s="201"/>
      <c r="G225" s="203"/>
      <c r="H225" s="203"/>
      <c r="I225" s="203"/>
      <c r="J225" s="205"/>
      <c r="K225" s="227"/>
      <c r="L225" s="199"/>
      <c r="M225" s="227"/>
      <c r="N225" s="199"/>
      <c r="O225" s="230"/>
      <c r="P225" s="230"/>
      <c r="Q225" s="230"/>
      <c r="R225" s="231"/>
      <c r="S225" s="227"/>
      <c r="T225" s="199"/>
      <c r="U225" s="230"/>
      <c r="V225" s="199"/>
      <c r="W225" s="199"/>
      <c r="X225" s="199"/>
      <c r="Y225" s="231"/>
      <c r="Z225" s="177"/>
      <c r="AA225" s="228"/>
      <c r="AB225" s="177"/>
      <c r="AC225" s="177"/>
      <c r="AD225" s="177"/>
      <c r="AE225" s="177"/>
      <c r="AF225" s="177"/>
    </row>
    <row r="226" spans="1:32" s="206" customFormat="1" ht="18.75" customHeight="1" x14ac:dyDescent="0.5">
      <c r="A226" s="199"/>
      <c r="B226" s="200"/>
      <c r="C226" s="201"/>
      <c r="D226" s="202"/>
      <c r="E226" s="201"/>
      <c r="F226" s="201"/>
      <c r="G226" s="203"/>
      <c r="H226" s="203"/>
      <c r="I226" s="203"/>
      <c r="J226" s="205"/>
      <c r="K226" s="227"/>
      <c r="L226" s="199"/>
      <c r="M226" s="227"/>
      <c r="N226" s="199"/>
      <c r="O226" s="230"/>
      <c r="P226" s="230"/>
      <c r="Q226" s="230"/>
      <c r="R226" s="231"/>
      <c r="S226" s="227"/>
      <c r="T226" s="199"/>
      <c r="U226" s="230"/>
      <c r="V226" s="199"/>
      <c r="W226" s="199"/>
      <c r="X226" s="199"/>
      <c r="Y226" s="231"/>
      <c r="Z226" s="177"/>
      <c r="AA226" s="228"/>
      <c r="AB226" s="177"/>
      <c r="AC226" s="177"/>
      <c r="AD226" s="177"/>
      <c r="AE226" s="177"/>
      <c r="AF226" s="177"/>
    </row>
    <row r="227" spans="1:32" s="206" customFormat="1" ht="18.75" customHeight="1" x14ac:dyDescent="0.5">
      <c r="A227" s="199"/>
      <c r="B227" s="200"/>
      <c r="C227" s="201"/>
      <c r="D227" s="202"/>
      <c r="E227" s="201"/>
      <c r="F227" s="201"/>
      <c r="G227" s="203"/>
      <c r="H227" s="203"/>
      <c r="I227" s="203"/>
      <c r="J227" s="205"/>
      <c r="K227" s="227"/>
      <c r="L227" s="199"/>
      <c r="M227" s="227"/>
      <c r="N227" s="199"/>
      <c r="O227" s="230"/>
      <c r="P227" s="230"/>
      <c r="Q227" s="230"/>
      <c r="R227" s="231"/>
      <c r="S227" s="227"/>
      <c r="T227" s="199"/>
      <c r="U227" s="230"/>
      <c r="V227" s="199"/>
      <c r="W227" s="199"/>
      <c r="X227" s="199"/>
      <c r="Y227" s="231"/>
      <c r="Z227" s="177"/>
      <c r="AA227" s="228"/>
      <c r="AB227" s="177"/>
      <c r="AC227" s="177"/>
      <c r="AD227" s="177"/>
      <c r="AE227" s="177"/>
      <c r="AF227" s="177"/>
    </row>
    <row r="228" spans="1:32" s="206" customFormat="1" ht="18.75" customHeight="1" x14ac:dyDescent="0.5">
      <c r="A228" s="199"/>
      <c r="B228" s="200"/>
      <c r="C228" s="201"/>
      <c r="D228" s="202"/>
      <c r="E228" s="201"/>
      <c r="F228" s="201"/>
      <c r="G228" s="203"/>
      <c r="H228" s="203"/>
      <c r="I228" s="203"/>
      <c r="J228" s="205"/>
      <c r="K228" s="227"/>
      <c r="L228" s="199"/>
      <c r="M228" s="227"/>
      <c r="N228" s="199"/>
      <c r="O228" s="230"/>
      <c r="P228" s="230"/>
      <c r="Q228" s="230"/>
      <c r="R228" s="231"/>
      <c r="S228" s="227"/>
      <c r="T228" s="199"/>
      <c r="U228" s="230"/>
      <c r="V228" s="199"/>
      <c r="W228" s="199"/>
      <c r="X228" s="199"/>
      <c r="Y228" s="231"/>
      <c r="Z228" s="177"/>
      <c r="AA228" s="228"/>
      <c r="AB228" s="177"/>
      <c r="AC228" s="177"/>
      <c r="AD228" s="177"/>
      <c r="AE228" s="177"/>
      <c r="AF228" s="177"/>
    </row>
    <row r="229" spans="1:32" s="206" customFormat="1" ht="18.75" customHeight="1" x14ac:dyDescent="0.5">
      <c r="A229" s="199"/>
      <c r="B229" s="200"/>
      <c r="C229" s="201"/>
      <c r="D229" s="202"/>
      <c r="E229" s="201"/>
      <c r="F229" s="201"/>
      <c r="G229" s="203"/>
      <c r="H229" s="203"/>
      <c r="I229" s="203"/>
      <c r="J229" s="205"/>
      <c r="K229" s="227"/>
      <c r="L229" s="199"/>
      <c r="M229" s="227"/>
      <c r="N229" s="199"/>
      <c r="O229" s="230"/>
      <c r="P229" s="230"/>
      <c r="Q229" s="230"/>
      <c r="R229" s="231"/>
      <c r="S229" s="227"/>
      <c r="T229" s="199"/>
      <c r="U229" s="230"/>
      <c r="V229" s="199"/>
      <c r="W229" s="199"/>
      <c r="X229" s="199"/>
      <c r="Y229" s="231"/>
      <c r="Z229" s="177"/>
      <c r="AA229" s="228"/>
      <c r="AB229" s="177"/>
      <c r="AC229" s="177"/>
      <c r="AD229" s="177"/>
      <c r="AE229" s="177"/>
      <c r="AF229" s="177"/>
    </row>
    <row r="230" spans="1:32" s="206" customFormat="1" ht="18.75" customHeight="1" x14ac:dyDescent="0.5">
      <c r="A230" s="199"/>
      <c r="B230" s="200"/>
      <c r="C230" s="201"/>
      <c r="D230" s="202"/>
      <c r="E230" s="201"/>
      <c r="F230" s="201"/>
      <c r="G230" s="203"/>
      <c r="H230" s="203"/>
      <c r="I230" s="203"/>
      <c r="J230" s="205"/>
      <c r="K230" s="227"/>
      <c r="L230" s="199"/>
      <c r="M230" s="227"/>
      <c r="N230" s="199"/>
      <c r="O230" s="230"/>
      <c r="P230" s="230"/>
      <c r="Q230" s="230"/>
      <c r="R230" s="231"/>
      <c r="S230" s="227"/>
      <c r="T230" s="199"/>
      <c r="U230" s="230"/>
      <c r="V230" s="199"/>
      <c r="W230" s="199"/>
      <c r="X230" s="199"/>
      <c r="Y230" s="231"/>
      <c r="Z230" s="177"/>
      <c r="AA230" s="228"/>
      <c r="AB230" s="177"/>
      <c r="AC230" s="177"/>
      <c r="AD230" s="177"/>
      <c r="AE230" s="177"/>
      <c r="AF230" s="177"/>
    </row>
    <row r="231" spans="1:32" s="206" customFormat="1" ht="18.75" customHeight="1" x14ac:dyDescent="0.5">
      <c r="A231" s="199"/>
      <c r="B231" s="200"/>
      <c r="C231" s="201"/>
      <c r="D231" s="202"/>
      <c r="E231" s="201"/>
      <c r="F231" s="201"/>
      <c r="G231" s="203"/>
      <c r="H231" s="203"/>
      <c r="I231" s="203"/>
      <c r="J231" s="205"/>
      <c r="K231" s="227"/>
      <c r="L231" s="199"/>
      <c r="M231" s="227"/>
      <c r="N231" s="199"/>
      <c r="O231" s="230"/>
      <c r="P231" s="230"/>
      <c r="Q231" s="230"/>
      <c r="R231" s="231"/>
      <c r="S231" s="227"/>
      <c r="T231" s="199"/>
      <c r="U231" s="230"/>
      <c r="V231" s="199"/>
      <c r="W231" s="199"/>
      <c r="X231" s="199"/>
      <c r="Y231" s="231"/>
      <c r="Z231" s="177"/>
      <c r="AA231" s="228"/>
      <c r="AB231" s="177"/>
      <c r="AC231" s="177"/>
      <c r="AD231" s="177"/>
      <c r="AE231" s="177"/>
      <c r="AF231" s="177"/>
    </row>
    <row r="232" spans="1:32" s="206" customFormat="1" ht="18.75" customHeight="1" x14ac:dyDescent="0.5">
      <c r="A232" s="199"/>
      <c r="B232" s="200"/>
      <c r="C232" s="201"/>
      <c r="D232" s="202"/>
      <c r="E232" s="201"/>
      <c r="F232" s="201"/>
      <c r="G232" s="203"/>
      <c r="H232" s="203"/>
      <c r="I232" s="203"/>
      <c r="J232" s="205"/>
      <c r="K232" s="227"/>
      <c r="L232" s="199"/>
      <c r="M232" s="227"/>
      <c r="N232" s="199"/>
      <c r="O232" s="230"/>
      <c r="P232" s="230"/>
      <c r="Q232" s="230"/>
      <c r="R232" s="231"/>
      <c r="S232" s="227"/>
      <c r="T232" s="199"/>
      <c r="U232" s="230"/>
      <c r="V232" s="199"/>
      <c r="W232" s="199"/>
      <c r="X232" s="199"/>
      <c r="Y232" s="231"/>
      <c r="Z232" s="177"/>
      <c r="AA232" s="228"/>
      <c r="AB232" s="177"/>
      <c r="AC232" s="177"/>
      <c r="AD232" s="177"/>
      <c r="AE232" s="177"/>
      <c r="AF232" s="177"/>
    </row>
    <row r="233" spans="1:32" s="206" customFormat="1" ht="18.75" customHeight="1" x14ac:dyDescent="0.5">
      <c r="A233" s="199"/>
      <c r="B233" s="200"/>
      <c r="C233" s="201"/>
      <c r="D233" s="202"/>
      <c r="E233" s="201"/>
      <c r="F233" s="201"/>
      <c r="G233" s="203"/>
      <c r="H233" s="203"/>
      <c r="I233" s="203"/>
      <c r="J233" s="205"/>
      <c r="K233" s="227"/>
      <c r="L233" s="199"/>
      <c r="M233" s="227"/>
      <c r="N233" s="199"/>
      <c r="O233" s="230"/>
      <c r="P233" s="230"/>
      <c r="Q233" s="230"/>
      <c r="R233" s="231"/>
      <c r="S233" s="227"/>
      <c r="T233" s="199"/>
      <c r="U233" s="230"/>
      <c r="V233" s="199"/>
      <c r="W233" s="199"/>
      <c r="X233" s="199"/>
      <c r="Y233" s="231"/>
      <c r="Z233" s="177"/>
      <c r="AA233" s="228"/>
      <c r="AB233" s="177"/>
      <c r="AC233" s="177"/>
      <c r="AD233" s="177"/>
      <c r="AE233" s="177"/>
      <c r="AF233" s="177"/>
    </row>
    <row r="234" spans="1:32" s="206" customFormat="1" ht="18.75" customHeight="1" x14ac:dyDescent="0.5">
      <c r="A234" s="199"/>
      <c r="B234" s="200"/>
      <c r="C234" s="201"/>
      <c r="D234" s="202"/>
      <c r="E234" s="201"/>
      <c r="F234" s="201"/>
      <c r="G234" s="203"/>
      <c r="H234" s="203"/>
      <c r="I234" s="203"/>
      <c r="J234" s="205"/>
      <c r="K234" s="227"/>
      <c r="L234" s="199"/>
      <c r="M234" s="227"/>
      <c r="N234" s="199"/>
      <c r="O234" s="230"/>
      <c r="P234" s="230"/>
      <c r="Q234" s="230"/>
      <c r="R234" s="231"/>
      <c r="S234" s="227"/>
      <c r="T234" s="199"/>
      <c r="U234" s="230"/>
      <c r="V234" s="199"/>
      <c r="W234" s="199"/>
      <c r="X234" s="199"/>
      <c r="Y234" s="231"/>
      <c r="Z234" s="177"/>
      <c r="AA234" s="228"/>
      <c r="AB234" s="177"/>
      <c r="AC234" s="177"/>
      <c r="AD234" s="177"/>
      <c r="AE234" s="177"/>
      <c r="AF234" s="177"/>
    </row>
    <row r="235" spans="1:32" s="206" customFormat="1" ht="18.75" customHeight="1" x14ac:dyDescent="0.5">
      <c r="A235" s="199"/>
      <c r="B235" s="200"/>
      <c r="C235" s="201"/>
      <c r="D235" s="202"/>
      <c r="E235" s="201"/>
      <c r="F235" s="201"/>
      <c r="G235" s="203"/>
      <c r="H235" s="203"/>
      <c r="I235" s="203"/>
      <c r="J235" s="205"/>
      <c r="K235" s="227"/>
      <c r="L235" s="199"/>
      <c r="M235" s="227"/>
      <c r="N235" s="199"/>
      <c r="O235" s="230"/>
      <c r="P235" s="230"/>
      <c r="Q235" s="230"/>
      <c r="R235" s="231"/>
      <c r="S235" s="227"/>
      <c r="T235" s="199"/>
      <c r="U235" s="230"/>
      <c r="V235" s="199"/>
      <c r="W235" s="199"/>
      <c r="X235" s="199"/>
      <c r="Y235" s="231"/>
      <c r="Z235" s="177"/>
      <c r="AA235" s="228"/>
      <c r="AB235" s="177"/>
      <c r="AC235" s="177"/>
      <c r="AD235" s="177"/>
      <c r="AE235" s="177"/>
      <c r="AF235" s="177"/>
    </row>
    <row r="236" spans="1:32" s="206" customFormat="1" ht="18.75" customHeight="1" x14ac:dyDescent="0.5">
      <c r="A236" s="199"/>
      <c r="B236" s="200"/>
      <c r="C236" s="201"/>
      <c r="D236" s="202"/>
      <c r="E236" s="201"/>
      <c r="F236" s="201"/>
      <c r="G236" s="203"/>
      <c r="H236" s="203"/>
      <c r="I236" s="203"/>
      <c r="J236" s="205"/>
      <c r="K236" s="227"/>
      <c r="L236" s="199"/>
      <c r="M236" s="227"/>
      <c r="N236" s="199"/>
      <c r="O236" s="230"/>
      <c r="P236" s="230"/>
      <c r="Q236" s="230"/>
      <c r="R236" s="231"/>
      <c r="S236" s="227"/>
      <c r="T236" s="199"/>
      <c r="U236" s="230"/>
      <c r="V236" s="199"/>
      <c r="W236" s="199"/>
      <c r="X236" s="199"/>
      <c r="Y236" s="231"/>
      <c r="Z236" s="177"/>
      <c r="AA236" s="228"/>
      <c r="AB236" s="177"/>
      <c r="AC236" s="177"/>
      <c r="AD236" s="177"/>
      <c r="AE236" s="177"/>
      <c r="AF236" s="177"/>
    </row>
    <row r="237" spans="1:32" s="206" customFormat="1" ht="18.75" customHeight="1" x14ac:dyDescent="0.5">
      <c r="A237" s="199"/>
      <c r="B237" s="200"/>
      <c r="C237" s="201"/>
      <c r="D237" s="202"/>
      <c r="E237" s="201"/>
      <c r="F237" s="201"/>
      <c r="G237" s="203"/>
      <c r="H237" s="203"/>
      <c r="I237" s="203"/>
      <c r="J237" s="205"/>
      <c r="K237" s="227"/>
      <c r="L237" s="199"/>
      <c r="M237" s="227"/>
      <c r="N237" s="199"/>
      <c r="O237" s="230"/>
      <c r="P237" s="230"/>
      <c r="Q237" s="230"/>
      <c r="R237" s="231"/>
      <c r="S237" s="227"/>
      <c r="T237" s="199"/>
      <c r="U237" s="230"/>
      <c r="V237" s="199"/>
      <c r="W237" s="199"/>
      <c r="X237" s="199"/>
      <c r="Y237" s="231"/>
      <c r="Z237" s="177"/>
      <c r="AA237" s="228"/>
      <c r="AB237" s="177"/>
      <c r="AC237" s="177"/>
      <c r="AD237" s="177"/>
      <c r="AE237" s="177"/>
      <c r="AF237" s="177"/>
    </row>
    <row r="242" spans="3:6" ht="18.75" customHeight="1" x14ac:dyDescent="0.5">
      <c r="C242" s="295" t="s">
        <v>781</v>
      </c>
      <c r="D242" s="295" t="s">
        <v>782</v>
      </c>
      <c r="E242" s="296" t="s">
        <v>784</v>
      </c>
      <c r="F242" s="295" t="s">
        <v>783</v>
      </c>
    </row>
  </sheetData>
  <sheetProtection algorithmName="SHA-512" hashValue="5lQdznxSp1b7wcjUTrrR+U0FCS11K9e1+HP4K12Lj0E+wZyK42u1EDERiHb2M3Ol3MD1VTKr1aDMSHH4/GUX8g==" saltValue="j2FeikRN+FqhPIaz3M0+0g==" spinCount="100000" sheet="1" objects="1" scenarios="1" formatCells="0" formatColumns="0" formatRows="0" insertColumns="0" insertRows="0" insertHyperlinks="0" deleteColumns="0" deleteRows="0" sort="0" autoFilter="0"/>
  <autoFilter ref="B5:Y166" xr:uid="{00000000-0009-0000-0000-000008000000}"/>
  <mergeCells count="501">
    <mergeCell ref="D164:D165"/>
    <mergeCell ref="E164:E165"/>
    <mergeCell ref="G164:G165"/>
    <mergeCell ref="H164:H165"/>
    <mergeCell ref="I164:I165"/>
    <mergeCell ref="J164:J165"/>
    <mergeCell ref="C158:C165"/>
    <mergeCell ref="D156:D157"/>
    <mergeCell ref="E156:E157"/>
    <mergeCell ref="G156:G157"/>
    <mergeCell ref="H156:H157"/>
    <mergeCell ref="I156:I157"/>
    <mergeCell ref="J156:J157"/>
    <mergeCell ref="D158:D159"/>
    <mergeCell ref="E158:E159"/>
    <mergeCell ref="G158:G159"/>
    <mergeCell ref="H158:H159"/>
    <mergeCell ref="I158:I159"/>
    <mergeCell ref="J158:J159"/>
    <mergeCell ref="D160:D161"/>
    <mergeCell ref="E160:E161"/>
    <mergeCell ref="G160:G161"/>
    <mergeCell ref="H160:H161"/>
    <mergeCell ref="I160:I161"/>
    <mergeCell ref="J160:J161"/>
    <mergeCell ref="D162:D163"/>
    <mergeCell ref="E162:E163"/>
    <mergeCell ref="G162:G163"/>
    <mergeCell ref="H162:H163"/>
    <mergeCell ref="I162:I163"/>
    <mergeCell ref="I146:I147"/>
    <mergeCell ref="J146:J147"/>
    <mergeCell ref="D148:D149"/>
    <mergeCell ref="E148:E149"/>
    <mergeCell ref="G148:G149"/>
    <mergeCell ref="H148:H149"/>
    <mergeCell ref="I148:I149"/>
    <mergeCell ref="J148:J149"/>
    <mergeCell ref="H146:H147"/>
    <mergeCell ref="J162:J163"/>
    <mergeCell ref="H154:H155"/>
    <mergeCell ref="G154:G155"/>
    <mergeCell ref="E154:E155"/>
    <mergeCell ref="J152:J153"/>
    <mergeCell ref="D150:D151"/>
    <mergeCell ref="C150:C157"/>
    <mergeCell ref="C134:C141"/>
    <mergeCell ref="C142:C149"/>
    <mergeCell ref="D140:D141"/>
    <mergeCell ref="E140:E141"/>
    <mergeCell ref="G140:G141"/>
    <mergeCell ref="H140:H141"/>
    <mergeCell ref="I140:I141"/>
    <mergeCell ref="J140:J141"/>
    <mergeCell ref="D142:D143"/>
    <mergeCell ref="E142:E143"/>
    <mergeCell ref="G142:G143"/>
    <mergeCell ref="H142:H143"/>
    <mergeCell ref="I142:I143"/>
    <mergeCell ref="J142:J143"/>
    <mergeCell ref="D144:D145"/>
    <mergeCell ref="E144:E145"/>
    <mergeCell ref="G144:G145"/>
    <mergeCell ref="H144:H145"/>
    <mergeCell ref="I144:I145"/>
    <mergeCell ref="J144:J145"/>
    <mergeCell ref="D146:D147"/>
    <mergeCell ref="E146:E147"/>
    <mergeCell ref="G146:G147"/>
    <mergeCell ref="C94:C101"/>
    <mergeCell ref="C118:C125"/>
    <mergeCell ref="C126:C133"/>
    <mergeCell ref="D124:D125"/>
    <mergeCell ref="E124:E125"/>
    <mergeCell ref="G124:G125"/>
    <mergeCell ref="H124:H125"/>
    <mergeCell ref="I124:I125"/>
    <mergeCell ref="J124:J125"/>
    <mergeCell ref="D126:D127"/>
    <mergeCell ref="E126:E127"/>
    <mergeCell ref="G126:G127"/>
    <mergeCell ref="H126:H127"/>
    <mergeCell ref="I126:I127"/>
    <mergeCell ref="J126:J127"/>
    <mergeCell ref="D128:D129"/>
    <mergeCell ref="E128:E129"/>
    <mergeCell ref="G128:G129"/>
    <mergeCell ref="H128:H129"/>
    <mergeCell ref="I128:I129"/>
    <mergeCell ref="J128:J129"/>
    <mergeCell ref="D130:D131"/>
    <mergeCell ref="E130:E131"/>
    <mergeCell ref="G130:G131"/>
    <mergeCell ref="C102:C109"/>
    <mergeCell ref="C110:C117"/>
    <mergeCell ref="D108:D109"/>
    <mergeCell ref="E108:E109"/>
    <mergeCell ref="G108:G109"/>
    <mergeCell ref="H108:H109"/>
    <mergeCell ref="I108:I109"/>
    <mergeCell ref="J108:J109"/>
    <mergeCell ref="D110:D111"/>
    <mergeCell ref="E110:E111"/>
    <mergeCell ref="G110:G111"/>
    <mergeCell ref="H110:H111"/>
    <mergeCell ref="I110:I111"/>
    <mergeCell ref="J110:J111"/>
    <mergeCell ref="D112:D113"/>
    <mergeCell ref="E112:E113"/>
    <mergeCell ref="G112:G113"/>
    <mergeCell ref="H112:H113"/>
    <mergeCell ref="I112:I113"/>
    <mergeCell ref="J112:J113"/>
    <mergeCell ref="D114:D115"/>
    <mergeCell ref="E114:E115"/>
    <mergeCell ref="G114:G115"/>
    <mergeCell ref="D102:D103"/>
    <mergeCell ref="C38:C45"/>
    <mergeCell ref="C46:C53"/>
    <mergeCell ref="C54:C61"/>
    <mergeCell ref="C62:C69"/>
    <mergeCell ref="C70:C77"/>
    <mergeCell ref="C78:C85"/>
    <mergeCell ref="D92:D93"/>
    <mergeCell ref="E92:E93"/>
    <mergeCell ref="G92:G93"/>
    <mergeCell ref="C86:C93"/>
    <mergeCell ref="D42:D43"/>
    <mergeCell ref="D72:D73"/>
    <mergeCell ref="E72:E73"/>
    <mergeCell ref="G72:G73"/>
    <mergeCell ref="D46:D47"/>
    <mergeCell ref="D48:D49"/>
    <mergeCell ref="D50:D51"/>
    <mergeCell ref="D52:D53"/>
    <mergeCell ref="E64:E65"/>
    <mergeCell ref="G64:G65"/>
    <mergeCell ref="D68:D69"/>
    <mergeCell ref="E68:E69"/>
    <mergeCell ref="G68:G69"/>
    <mergeCell ref="D84:D85"/>
    <mergeCell ref="D6:D7"/>
    <mergeCell ref="D8:D9"/>
    <mergeCell ref="E6:E7"/>
    <mergeCell ref="E12:E13"/>
    <mergeCell ref="G12:G13"/>
    <mergeCell ref="H12:H13"/>
    <mergeCell ref="E14:E15"/>
    <mergeCell ref="E8:E9"/>
    <mergeCell ref="G6:G7"/>
    <mergeCell ref="G8:G9"/>
    <mergeCell ref="H6:H7"/>
    <mergeCell ref="H8:H9"/>
    <mergeCell ref="G10:G11"/>
    <mergeCell ref="H10:H11"/>
    <mergeCell ref="E10:E11"/>
    <mergeCell ref="E20:E21"/>
    <mergeCell ref="D22:D23"/>
    <mergeCell ref="E22:E23"/>
    <mergeCell ref="G22:G23"/>
    <mergeCell ref="H22:H23"/>
    <mergeCell ref="G14:G15"/>
    <mergeCell ref="H14:H15"/>
    <mergeCell ref="E16:E17"/>
    <mergeCell ref="G16:G17"/>
    <mergeCell ref="H16:H17"/>
    <mergeCell ref="E18:E19"/>
    <mergeCell ref="G20:G21"/>
    <mergeCell ref="H20:H21"/>
    <mergeCell ref="J24:J25"/>
    <mergeCell ref="J42:J43"/>
    <mergeCell ref="J26:J27"/>
    <mergeCell ref="I54:I55"/>
    <mergeCell ref="I56:I57"/>
    <mergeCell ref="H24:H25"/>
    <mergeCell ref="D10:D11"/>
    <mergeCell ref="D20:D21"/>
    <mergeCell ref="G38:G39"/>
    <mergeCell ref="G18:G19"/>
    <mergeCell ref="H18:H19"/>
    <mergeCell ref="D12:D13"/>
    <mergeCell ref="D14:D15"/>
    <mergeCell ref="D16:D17"/>
    <mergeCell ref="D18:D19"/>
    <mergeCell ref="D26:D27"/>
    <mergeCell ref="D24:D25"/>
    <mergeCell ref="D38:D39"/>
    <mergeCell ref="D28:D29"/>
    <mergeCell ref="E28:E29"/>
    <mergeCell ref="G28:G29"/>
    <mergeCell ref="H28:H29"/>
    <mergeCell ref="D34:D35"/>
    <mergeCell ref="E34:E35"/>
    <mergeCell ref="J6:J7"/>
    <mergeCell ref="J8:J9"/>
    <mergeCell ref="I6:I7"/>
    <mergeCell ref="I8:I9"/>
    <mergeCell ref="I10:I11"/>
    <mergeCell ref="I20:I21"/>
    <mergeCell ref="J10:J11"/>
    <mergeCell ref="J20:J21"/>
    <mergeCell ref="J22:J23"/>
    <mergeCell ref="I22:I23"/>
    <mergeCell ref="I12:I13"/>
    <mergeCell ref="J12:J13"/>
    <mergeCell ref="I14:I15"/>
    <mergeCell ref="J14:J15"/>
    <mergeCell ref="I16:I17"/>
    <mergeCell ref="J16:J17"/>
    <mergeCell ref="I18:I19"/>
    <mergeCell ref="J18:J19"/>
    <mergeCell ref="G24:G25"/>
    <mergeCell ref="E26:E27"/>
    <mergeCell ref="G26:G27"/>
    <mergeCell ref="H26:H27"/>
    <mergeCell ref="H56:H57"/>
    <mergeCell ref="H38:H39"/>
    <mergeCell ref="E42:E43"/>
    <mergeCell ref="H42:H43"/>
    <mergeCell ref="G56:G57"/>
    <mergeCell ref="G40:G41"/>
    <mergeCell ref="H40:H41"/>
    <mergeCell ref="G42:G43"/>
    <mergeCell ref="E38:E39"/>
    <mergeCell ref="G34:G35"/>
    <mergeCell ref="H34:H35"/>
    <mergeCell ref="J86:J87"/>
    <mergeCell ref="I74:I75"/>
    <mergeCell ref="I72:I73"/>
    <mergeCell ref="J80:J81"/>
    <mergeCell ref="J82:J83"/>
    <mergeCell ref="H72:H73"/>
    <mergeCell ref="D54:D55"/>
    <mergeCell ref="D58:D59"/>
    <mergeCell ref="E58:E59"/>
    <mergeCell ref="G58:G59"/>
    <mergeCell ref="H58:H59"/>
    <mergeCell ref="E54:E55"/>
    <mergeCell ref="G54:G55"/>
    <mergeCell ref="H54:H55"/>
    <mergeCell ref="D56:D57"/>
    <mergeCell ref="E56:E57"/>
    <mergeCell ref="D70:D71"/>
    <mergeCell ref="E70:E71"/>
    <mergeCell ref="G70:G71"/>
    <mergeCell ref="H70:H71"/>
    <mergeCell ref="D60:D61"/>
    <mergeCell ref="E60:E61"/>
    <mergeCell ref="G60:G61"/>
    <mergeCell ref="H60:H61"/>
    <mergeCell ref="E84:E85"/>
    <mergeCell ref="G84:G85"/>
    <mergeCell ref="H84:H85"/>
    <mergeCell ref="D82:D83"/>
    <mergeCell ref="E82:E83"/>
    <mergeCell ref="G82:G83"/>
    <mergeCell ref="H82:H83"/>
    <mergeCell ref="I82:I83"/>
    <mergeCell ref="G86:G87"/>
    <mergeCell ref="D86:D87"/>
    <mergeCell ref="E86:E87"/>
    <mergeCell ref="D94:D95"/>
    <mergeCell ref="E94:E95"/>
    <mergeCell ref="G94:G95"/>
    <mergeCell ref="H94:H95"/>
    <mergeCell ref="H90:H91"/>
    <mergeCell ref="H86:H87"/>
    <mergeCell ref="D96:D97"/>
    <mergeCell ref="E96:E97"/>
    <mergeCell ref="G96:G97"/>
    <mergeCell ref="H96:H97"/>
    <mergeCell ref="H104:H105"/>
    <mergeCell ref="J104:J105"/>
    <mergeCell ref="H114:H115"/>
    <mergeCell ref="I114:I115"/>
    <mergeCell ref="J114:J115"/>
    <mergeCell ref="D98:D99"/>
    <mergeCell ref="E98:E99"/>
    <mergeCell ref="G98:G99"/>
    <mergeCell ref="H98:H99"/>
    <mergeCell ref="D100:D101"/>
    <mergeCell ref="E100:E101"/>
    <mergeCell ref="E102:E103"/>
    <mergeCell ref="G102:G103"/>
    <mergeCell ref="H102:H103"/>
    <mergeCell ref="D116:D117"/>
    <mergeCell ref="E116:E117"/>
    <mergeCell ref="G116:G117"/>
    <mergeCell ref="H116:H117"/>
    <mergeCell ref="I116:I117"/>
    <mergeCell ref="J116:J117"/>
    <mergeCell ref="I94:I95"/>
    <mergeCell ref="J94:J95"/>
    <mergeCell ref="I96:I97"/>
    <mergeCell ref="J96:J97"/>
    <mergeCell ref="I98:I99"/>
    <mergeCell ref="J98:J99"/>
    <mergeCell ref="G100:G101"/>
    <mergeCell ref="H100:H101"/>
    <mergeCell ref="I100:I101"/>
    <mergeCell ref="J100:J101"/>
    <mergeCell ref="D106:D107"/>
    <mergeCell ref="E106:E107"/>
    <mergeCell ref="G106:G107"/>
    <mergeCell ref="H106:H107"/>
    <mergeCell ref="J102:J103"/>
    <mergeCell ref="D104:D105"/>
    <mergeCell ref="E104:E105"/>
    <mergeCell ref="G104:G105"/>
    <mergeCell ref="J88:J89"/>
    <mergeCell ref="G90:G91"/>
    <mergeCell ref="E88:E89"/>
    <mergeCell ref="G88:G89"/>
    <mergeCell ref="J90:J91"/>
    <mergeCell ref="D88:D89"/>
    <mergeCell ref="D90:D91"/>
    <mergeCell ref="E90:E91"/>
    <mergeCell ref="I92:I93"/>
    <mergeCell ref="J92:J93"/>
    <mergeCell ref="H88:H89"/>
    <mergeCell ref="H92:H93"/>
    <mergeCell ref="E118:E119"/>
    <mergeCell ref="G118:G119"/>
    <mergeCell ref="H118:H119"/>
    <mergeCell ref="H136:H137"/>
    <mergeCell ref="G134:G135"/>
    <mergeCell ref="G122:G123"/>
    <mergeCell ref="H122:H123"/>
    <mergeCell ref="D122:D123"/>
    <mergeCell ref="E122:E123"/>
    <mergeCell ref="G136:G137"/>
    <mergeCell ref="D120:D121"/>
    <mergeCell ref="E120:E121"/>
    <mergeCell ref="G120:G121"/>
    <mergeCell ref="H120:H121"/>
    <mergeCell ref="D118:D119"/>
    <mergeCell ref="H130:H131"/>
    <mergeCell ref="D132:D133"/>
    <mergeCell ref="E132:E133"/>
    <mergeCell ref="G132:G133"/>
    <mergeCell ref="H132:H133"/>
    <mergeCell ref="E134:E135"/>
    <mergeCell ref="D134:D135"/>
    <mergeCell ref="E138:E139"/>
    <mergeCell ref="D138:D139"/>
    <mergeCell ref="E136:E137"/>
    <mergeCell ref="D136:D137"/>
    <mergeCell ref="D154:D155"/>
    <mergeCell ref="E152:E153"/>
    <mergeCell ref="D152:D153"/>
    <mergeCell ref="E150:E151"/>
    <mergeCell ref="I134:I135"/>
    <mergeCell ref="H152:H153"/>
    <mergeCell ref="G152:G153"/>
    <mergeCell ref="H150:H151"/>
    <mergeCell ref="G150:G151"/>
    <mergeCell ref="J134:J135"/>
    <mergeCell ref="H134:H135"/>
    <mergeCell ref="I136:I137"/>
    <mergeCell ref="J138:J139"/>
    <mergeCell ref="H138:H139"/>
    <mergeCell ref="G138:G139"/>
    <mergeCell ref="I138:I139"/>
    <mergeCell ref="I120:I121"/>
    <mergeCell ref="I122:I123"/>
    <mergeCell ref="J122:J123"/>
    <mergeCell ref="I130:I131"/>
    <mergeCell ref="J130:J131"/>
    <mergeCell ref="I132:I133"/>
    <mergeCell ref="J132:J133"/>
    <mergeCell ref="X166:Y166"/>
    <mergeCell ref="J70:J71"/>
    <mergeCell ref="J56:J57"/>
    <mergeCell ref="I150:I151"/>
    <mergeCell ref="I152:I153"/>
    <mergeCell ref="I154:I155"/>
    <mergeCell ref="I86:I87"/>
    <mergeCell ref="I88:I89"/>
    <mergeCell ref="I90:I91"/>
    <mergeCell ref="I102:I103"/>
    <mergeCell ref="I104:I105"/>
    <mergeCell ref="I106:I107"/>
    <mergeCell ref="I118:I119"/>
    <mergeCell ref="J136:J137"/>
    <mergeCell ref="J150:J151"/>
    <mergeCell ref="J154:J155"/>
    <mergeCell ref="J106:J107"/>
    <mergeCell ref="J120:J121"/>
    <mergeCell ref="J118:J119"/>
    <mergeCell ref="I60:I61"/>
    <mergeCell ref="I62:I63"/>
    <mergeCell ref="J62:J63"/>
    <mergeCell ref="I84:I85"/>
    <mergeCell ref="J84:J85"/>
    <mergeCell ref="J28:J29"/>
    <mergeCell ref="D30:D31"/>
    <mergeCell ref="E30:E31"/>
    <mergeCell ref="G30:G31"/>
    <mergeCell ref="H30:H31"/>
    <mergeCell ref="I30:I31"/>
    <mergeCell ref="J30:J31"/>
    <mergeCell ref="D32:D33"/>
    <mergeCell ref="E32:E33"/>
    <mergeCell ref="G32:G33"/>
    <mergeCell ref="H32:H33"/>
    <mergeCell ref="I32:I33"/>
    <mergeCell ref="J32:J33"/>
    <mergeCell ref="J34:J35"/>
    <mergeCell ref="D40:D41"/>
    <mergeCell ref="E40:E41"/>
    <mergeCell ref="E44:E45"/>
    <mergeCell ref="G44:G45"/>
    <mergeCell ref="H44:H45"/>
    <mergeCell ref="I44:I45"/>
    <mergeCell ref="J44:J45"/>
    <mergeCell ref="D44:D45"/>
    <mergeCell ref="D36:D37"/>
    <mergeCell ref="E36:E37"/>
    <mergeCell ref="G36:G37"/>
    <mergeCell ref="H36:H37"/>
    <mergeCell ref="I36:I37"/>
    <mergeCell ref="J36:J37"/>
    <mergeCell ref="I40:I41"/>
    <mergeCell ref="I42:I43"/>
    <mergeCell ref="I38:I39"/>
    <mergeCell ref="J40:J41"/>
    <mergeCell ref="J38:J39"/>
    <mergeCell ref="J46:J47"/>
    <mergeCell ref="E48:E49"/>
    <mergeCell ref="G48:G49"/>
    <mergeCell ref="H48:H49"/>
    <mergeCell ref="I48:I49"/>
    <mergeCell ref="J48:J49"/>
    <mergeCell ref="E50:E51"/>
    <mergeCell ref="G50:G51"/>
    <mergeCell ref="H50:H51"/>
    <mergeCell ref="I50:I51"/>
    <mergeCell ref="J64:J65"/>
    <mergeCell ref="D66:D67"/>
    <mergeCell ref="E66:E67"/>
    <mergeCell ref="G66:G67"/>
    <mergeCell ref="H66:H67"/>
    <mergeCell ref="I66:I67"/>
    <mergeCell ref="J66:J67"/>
    <mergeCell ref="J50:J51"/>
    <mergeCell ref="E52:E53"/>
    <mergeCell ref="G52:G53"/>
    <mergeCell ref="H52:H53"/>
    <mergeCell ref="I52:I53"/>
    <mergeCell ref="J52:J53"/>
    <mergeCell ref="D62:D63"/>
    <mergeCell ref="E62:E63"/>
    <mergeCell ref="G62:G63"/>
    <mergeCell ref="H62:H63"/>
    <mergeCell ref="D64:D65"/>
    <mergeCell ref="I58:I59"/>
    <mergeCell ref="J58:J59"/>
    <mergeCell ref="J54:J55"/>
    <mergeCell ref="J60:J61"/>
    <mergeCell ref="J68:J69"/>
    <mergeCell ref="G76:G77"/>
    <mergeCell ref="H76:H77"/>
    <mergeCell ref="I76:I77"/>
    <mergeCell ref="J76:J77"/>
    <mergeCell ref="D78:D79"/>
    <mergeCell ref="E78:E79"/>
    <mergeCell ref="G78:G79"/>
    <mergeCell ref="H78:H79"/>
    <mergeCell ref="I78:I79"/>
    <mergeCell ref="J78:J79"/>
    <mergeCell ref="I70:I71"/>
    <mergeCell ref="J72:J73"/>
    <mergeCell ref="D74:D75"/>
    <mergeCell ref="E74:E75"/>
    <mergeCell ref="G74:G75"/>
    <mergeCell ref="H74:H75"/>
    <mergeCell ref="J74:J75"/>
    <mergeCell ref="C6:C13"/>
    <mergeCell ref="C14:C21"/>
    <mergeCell ref="C22:C29"/>
    <mergeCell ref="C30:C37"/>
    <mergeCell ref="D80:D81"/>
    <mergeCell ref="E80:E81"/>
    <mergeCell ref="G80:G81"/>
    <mergeCell ref="H80:H81"/>
    <mergeCell ref="I80:I81"/>
    <mergeCell ref="D76:D77"/>
    <mergeCell ref="E76:E77"/>
    <mergeCell ref="H68:H69"/>
    <mergeCell ref="I68:I69"/>
    <mergeCell ref="H64:H65"/>
    <mergeCell ref="I64:I65"/>
    <mergeCell ref="E46:E47"/>
    <mergeCell ref="G46:G47"/>
    <mergeCell ref="H46:H47"/>
    <mergeCell ref="I46:I47"/>
    <mergeCell ref="I34:I35"/>
    <mergeCell ref="I28:I29"/>
    <mergeCell ref="I24:I25"/>
    <mergeCell ref="I26:I27"/>
    <mergeCell ref="E24:E25"/>
  </mergeCells>
  <conditionalFormatting sqref="Y5">
    <cfRule type="iconSet" priority="15806">
      <iconSet iconSet="3Symbols2" showValue="0" reverse="1">
        <cfvo type="percent" val="0"/>
        <cfvo type="num" val="1.25"/>
        <cfvo type="num" val="2.25"/>
      </iconSet>
    </cfRule>
  </conditionalFormatting>
  <conditionalFormatting sqref="J151 G151:H151 G153:H153 G155:H155 G157:H157 G159:H159 G161:H161 G163:H163 G165:H165">
    <cfRule type="expression" dxfId="560" priority="848">
      <formula>$B151=1</formula>
    </cfRule>
    <cfRule type="expression" dxfId="559" priority="849">
      <formula>$B151=2</formula>
    </cfRule>
    <cfRule type="expression" dxfId="558" priority="850">
      <formula>$B151=3</formula>
    </cfRule>
    <cfRule type="expression" dxfId="557" priority="851">
      <formula>$B151=4</formula>
    </cfRule>
    <cfRule type="expression" dxfId="556" priority="852">
      <formula>$B151=5</formula>
    </cfRule>
    <cfRule type="expression" dxfId="555" priority="853">
      <formula>$B151=6</formula>
    </cfRule>
    <cfRule type="expression" dxfId="554" priority="854">
      <formula>$B151=7</formula>
    </cfRule>
    <cfRule type="expression" dxfId="553" priority="855">
      <formula>$B151=8</formula>
    </cfRule>
    <cfRule type="expression" dxfId="552" priority="856">
      <formula>$B151=9</formula>
    </cfRule>
    <cfRule type="expression" dxfId="551" priority="857">
      <formula>$B151=10</formula>
    </cfRule>
  </conditionalFormatting>
  <conditionalFormatting sqref="U6:U165">
    <cfRule type="expression" dxfId="550" priority="775">
      <formula>U6=3</formula>
    </cfRule>
    <cfRule type="expression" dxfId="549" priority="799">
      <formula>U6=2</formula>
    </cfRule>
    <cfRule type="expression" dxfId="548" priority="800">
      <formula>U6=1</formula>
    </cfRule>
  </conditionalFormatting>
  <conditionalFormatting sqref="X6:X11 X14:X165">
    <cfRule type="expression" dxfId="547" priority="797">
      <formula>AND(V6&lt;&gt;"",Y6&lt;&gt;1,X6&lt;=TODAY())</formula>
    </cfRule>
    <cfRule type="expression" dxfId="546" priority="798">
      <formula>AND(V6&lt;&gt;"",Y6&lt;&gt;1,X6&lt;=TODAY()+7)</formula>
    </cfRule>
  </conditionalFormatting>
  <conditionalFormatting sqref="V6:V11 V14:V165">
    <cfRule type="expression" dxfId="545" priority="776">
      <formula>AND(T6&lt;&gt;"",V6="")</formula>
    </cfRule>
  </conditionalFormatting>
  <conditionalFormatting sqref="T151:Y165">
    <cfRule type="expression" dxfId="544" priority="801">
      <formula>$B151=1</formula>
    </cfRule>
    <cfRule type="expression" dxfId="543" priority="809">
      <formula>$B151=2</formula>
    </cfRule>
    <cfRule type="expression" dxfId="542" priority="810">
      <formula>$B151=3</formula>
    </cfRule>
    <cfRule type="expression" dxfId="541" priority="811">
      <formula>$B151=4</formula>
    </cfRule>
    <cfRule type="expression" dxfId="540" priority="812">
      <formula>$B151=5</formula>
    </cfRule>
    <cfRule type="expression" dxfId="539" priority="813">
      <formula>$B151=6</formula>
    </cfRule>
    <cfRule type="expression" dxfId="538" priority="814">
      <formula>$B151=7</formula>
    </cfRule>
    <cfRule type="expression" dxfId="537" priority="815">
      <formula>$B151=8</formula>
    </cfRule>
    <cfRule type="expression" dxfId="536" priority="816">
      <formula>$B151=9</formula>
    </cfRule>
    <cfRule type="expression" dxfId="535" priority="817">
      <formula>$B151=10</formula>
    </cfRule>
  </conditionalFormatting>
  <conditionalFormatting sqref="C6 C22 G24:H27 G86:H91 G102:H107 G150:H150 J150:J151 G38:H43 G54:H59 G70:H75 G118:H123 G134:H137 G152:H152 G154:H154 G156:H156 G158:H158 G160:H160 G162:H162 G164:H164 G8:H11 J6:J11 J22:J75 J86:J137 E8:E165 E6:H7 F22:H23 F24:F37">
    <cfRule type="expression" dxfId="534" priority="15831">
      <formula>$A6=1</formula>
    </cfRule>
    <cfRule type="expression" dxfId="533" priority="15832">
      <formula>$A6=2</formula>
    </cfRule>
    <cfRule type="expression" dxfId="532" priority="15833">
      <formula>$A6=3</formula>
    </cfRule>
    <cfRule type="expression" dxfId="531" priority="15834">
      <formula>$A6=4</formula>
    </cfRule>
    <cfRule type="expression" dxfId="530" priority="15835">
      <formula>$A6=5</formula>
    </cfRule>
    <cfRule type="expression" dxfId="529" priority="15836">
      <formula>$A6=6</formula>
    </cfRule>
    <cfRule type="expression" dxfId="528" priority="15837">
      <formula>$A6=7</formula>
    </cfRule>
    <cfRule type="expression" dxfId="527" priority="15838">
      <formula>$A6=8</formula>
    </cfRule>
    <cfRule type="expression" dxfId="526" priority="15839">
      <formula>$A6=9</formula>
    </cfRule>
    <cfRule type="expression" dxfId="525" priority="15840">
      <formula>$A6=10</formula>
    </cfRule>
  </conditionalFormatting>
  <conditionalFormatting sqref="T6:Y8 T14:T21 V14:Y21 T9:T11 V9:Y11 U9:U21 T22:Y150 U151:U165">
    <cfRule type="expression" dxfId="524" priority="15971">
      <formula>$A6=1</formula>
    </cfRule>
    <cfRule type="expression" dxfId="523" priority="15972">
      <formula>$A6=2</formula>
    </cfRule>
    <cfRule type="expression" dxfId="522" priority="15973">
      <formula>$A6=3</formula>
    </cfRule>
    <cfRule type="expression" dxfId="521" priority="15974">
      <formula>$A6=4</formula>
    </cfRule>
    <cfRule type="expression" dxfId="520" priority="15975">
      <formula>$A6=5</formula>
    </cfRule>
    <cfRule type="expression" dxfId="519" priority="15976">
      <formula>$A6=6</formula>
    </cfRule>
    <cfRule type="expression" dxfId="518" priority="15977">
      <formula>$A6=7</formula>
    </cfRule>
    <cfRule type="expression" dxfId="517" priority="15978">
      <formula>$A6=8</formula>
    </cfRule>
    <cfRule type="expression" dxfId="516" priority="15979">
      <formula>$A6=9</formula>
    </cfRule>
    <cfRule type="expression" dxfId="515" priority="15980">
      <formula>$A6=10</formula>
    </cfRule>
  </conditionalFormatting>
  <conditionalFormatting sqref="Y6:Y11 Y14:Y27 Y38:Y165">
    <cfRule type="iconSet" priority="17070">
      <iconSet iconSet="3Symbols2" showValue="0" reverse="1">
        <cfvo type="percent" val="0"/>
        <cfvo type="num" val="1.25"/>
        <cfvo type="num" val="2.25"/>
      </iconSet>
    </cfRule>
  </conditionalFormatting>
  <conditionalFormatting sqref="X12:X13">
    <cfRule type="expression" dxfId="514" priority="707">
      <formula>AND(V12&lt;&gt;"",Y12&lt;&gt;1,X12&lt;=TODAY())</formula>
    </cfRule>
    <cfRule type="expression" dxfId="513" priority="708">
      <formula>AND(V12&lt;&gt;"",Y12&lt;&gt;1,X12&lt;=TODAY()+7)</formula>
    </cfRule>
  </conditionalFormatting>
  <conditionalFormatting sqref="V12:V13">
    <cfRule type="expression" dxfId="512" priority="706">
      <formula>AND(T12&lt;&gt;"",V12="")</formula>
    </cfRule>
  </conditionalFormatting>
  <conditionalFormatting sqref="G12:H21 J12:J21">
    <cfRule type="expression" dxfId="511" priority="712">
      <formula>$A12=1</formula>
    </cfRule>
    <cfRule type="expression" dxfId="510" priority="713">
      <formula>$A12=2</formula>
    </cfRule>
    <cfRule type="expression" dxfId="509" priority="714">
      <formula>$A12=3</formula>
    </cfRule>
    <cfRule type="expression" dxfId="508" priority="715">
      <formula>$A12=4</formula>
    </cfRule>
    <cfRule type="expression" dxfId="507" priority="716">
      <formula>$A12=5</formula>
    </cfRule>
    <cfRule type="expression" dxfId="506" priority="717">
      <formula>$A12=6</formula>
    </cfRule>
    <cfRule type="expression" dxfId="505" priority="718">
      <formula>$A12=7</formula>
    </cfRule>
    <cfRule type="expression" dxfId="504" priority="719">
      <formula>$A12=8</formula>
    </cfRule>
    <cfRule type="expression" dxfId="503" priority="720">
      <formula>$A12=9</formula>
    </cfRule>
    <cfRule type="expression" dxfId="502" priority="721">
      <formula>$A12=10</formula>
    </cfRule>
  </conditionalFormatting>
  <conditionalFormatting sqref="T12:T13 V12:Y13">
    <cfRule type="expression" dxfId="501" priority="732">
      <formula>$A12=1</formula>
    </cfRule>
    <cfRule type="expression" dxfId="500" priority="733">
      <formula>$A12=2</formula>
    </cfRule>
    <cfRule type="expression" dxfId="499" priority="734">
      <formula>$A12=3</formula>
    </cfRule>
    <cfRule type="expression" dxfId="498" priority="735">
      <formula>$A12=4</formula>
    </cfRule>
    <cfRule type="expression" dxfId="497" priority="736">
      <formula>$A12=5</formula>
    </cfRule>
    <cfRule type="expression" dxfId="496" priority="737">
      <formula>$A12=6</formula>
    </cfRule>
    <cfRule type="expression" dxfId="495" priority="738">
      <formula>$A12=7</formula>
    </cfRule>
    <cfRule type="expression" dxfId="494" priority="739">
      <formula>$A12=8</formula>
    </cfRule>
    <cfRule type="expression" dxfId="493" priority="740">
      <formula>$A12=9</formula>
    </cfRule>
    <cfRule type="expression" dxfId="492" priority="741">
      <formula>$A12=10</formula>
    </cfRule>
  </conditionalFormatting>
  <conditionalFormatting sqref="Y12:Y13">
    <cfRule type="iconSet" priority="742">
      <iconSet iconSet="3Symbols2" showValue="0" reverse="1">
        <cfvo type="percent" val="0"/>
        <cfvo type="num" val="1.25"/>
        <cfvo type="num" val="2.25"/>
      </iconSet>
    </cfRule>
  </conditionalFormatting>
  <conditionalFormatting sqref="U28:U37">
    <cfRule type="expression" dxfId="491" priority="636">
      <formula>U28=3</formula>
    </cfRule>
    <cfRule type="expression" dxfId="490" priority="640">
      <formula>U28=2</formula>
    </cfRule>
    <cfRule type="expression" dxfId="489" priority="641">
      <formula>U28=1</formula>
    </cfRule>
  </conditionalFormatting>
  <conditionalFormatting sqref="G28:H29">
    <cfRule type="expression" dxfId="488" priority="643">
      <formula>$A28=1</formula>
    </cfRule>
    <cfRule type="expression" dxfId="487" priority="644">
      <formula>$A28=2</formula>
    </cfRule>
    <cfRule type="expression" dxfId="486" priority="645">
      <formula>$A28=3</formula>
    </cfRule>
    <cfRule type="expression" dxfId="485" priority="646">
      <formula>$A28=4</formula>
    </cfRule>
    <cfRule type="expression" dxfId="484" priority="647">
      <formula>$A28=5</formula>
    </cfRule>
    <cfRule type="expression" dxfId="483" priority="648">
      <formula>$A28=6</formula>
    </cfRule>
    <cfRule type="expression" dxfId="482" priority="649">
      <formula>$A28=7</formula>
    </cfRule>
    <cfRule type="expression" dxfId="481" priority="650">
      <formula>$A28=8</formula>
    </cfRule>
    <cfRule type="expression" dxfId="480" priority="651">
      <formula>$A28=9</formula>
    </cfRule>
    <cfRule type="expression" dxfId="479" priority="652">
      <formula>$A28=10</formula>
    </cfRule>
  </conditionalFormatting>
  <conditionalFormatting sqref="G30:H35">
    <cfRule type="expression" dxfId="478" priority="626">
      <formula>$A30=1</formula>
    </cfRule>
    <cfRule type="expression" dxfId="477" priority="627">
      <formula>$A30=2</formula>
    </cfRule>
    <cfRule type="expression" dxfId="476" priority="628">
      <formula>$A30=3</formula>
    </cfRule>
    <cfRule type="expression" dxfId="475" priority="629">
      <formula>$A30=4</formula>
    </cfRule>
    <cfRule type="expression" dxfId="474" priority="630">
      <formula>$A30=5</formula>
    </cfRule>
    <cfRule type="expression" dxfId="473" priority="631">
      <formula>$A30=6</formula>
    </cfRule>
    <cfRule type="expression" dxfId="472" priority="632">
      <formula>$A30=7</formula>
    </cfRule>
    <cfRule type="expression" dxfId="471" priority="633">
      <formula>$A30=8</formula>
    </cfRule>
    <cfRule type="expression" dxfId="470" priority="634">
      <formula>$A30=9</formula>
    </cfRule>
    <cfRule type="expression" dxfId="469" priority="635">
      <formula>$A30=10</formula>
    </cfRule>
  </conditionalFormatting>
  <conditionalFormatting sqref="G36:H37">
    <cfRule type="expression" dxfId="468" priority="615">
      <formula>$A36=1</formula>
    </cfRule>
    <cfRule type="expression" dxfId="467" priority="616">
      <formula>$A36=2</formula>
    </cfRule>
    <cfRule type="expression" dxfId="466" priority="617">
      <formula>$A36=3</formula>
    </cfRule>
    <cfRule type="expression" dxfId="465" priority="618">
      <formula>$A36=4</formula>
    </cfRule>
    <cfRule type="expression" dxfId="464" priority="619">
      <formula>$A36=5</formula>
    </cfRule>
    <cfRule type="expression" dxfId="463" priority="620">
      <formula>$A36=6</formula>
    </cfRule>
    <cfRule type="expression" dxfId="462" priority="621">
      <formula>$A36=7</formula>
    </cfRule>
    <cfRule type="expression" dxfId="461" priority="622">
      <formula>$A36=8</formula>
    </cfRule>
    <cfRule type="expression" dxfId="460" priority="623">
      <formula>$A36=9</formula>
    </cfRule>
    <cfRule type="expression" dxfId="459" priority="624">
      <formula>$A36=10</formula>
    </cfRule>
  </conditionalFormatting>
  <conditionalFormatting sqref="Y28:Y37">
    <cfRule type="iconSet" priority="17264">
      <iconSet iconSet="3Symbols2" showValue="0" reverse="1">
        <cfvo type="percent" val="0"/>
        <cfvo type="num" val="1.25"/>
        <cfvo type="num" val="2.25"/>
      </iconSet>
    </cfRule>
  </conditionalFormatting>
  <conditionalFormatting sqref="G44:H51">
    <cfRule type="expression" dxfId="458" priority="564">
      <formula>$A44=1</formula>
    </cfRule>
    <cfRule type="expression" dxfId="457" priority="565">
      <formula>$A44=2</formula>
    </cfRule>
    <cfRule type="expression" dxfId="456" priority="566">
      <formula>$A44=3</formula>
    </cfRule>
    <cfRule type="expression" dxfId="455" priority="567">
      <formula>$A44=4</formula>
    </cfRule>
    <cfRule type="expression" dxfId="454" priority="568">
      <formula>$A44=5</formula>
    </cfRule>
    <cfRule type="expression" dxfId="453" priority="569">
      <formula>$A44=6</formula>
    </cfRule>
    <cfRule type="expression" dxfId="452" priority="570">
      <formula>$A44=7</formula>
    </cfRule>
    <cfRule type="expression" dxfId="451" priority="571">
      <formula>$A44=8</formula>
    </cfRule>
    <cfRule type="expression" dxfId="450" priority="572">
      <formula>$A44=9</formula>
    </cfRule>
    <cfRule type="expression" dxfId="449" priority="573">
      <formula>$A44=10</formula>
    </cfRule>
  </conditionalFormatting>
  <conditionalFormatting sqref="G60:H67">
    <cfRule type="expression" dxfId="448" priority="553">
      <formula>$A60=1</formula>
    </cfRule>
    <cfRule type="expression" dxfId="447" priority="554">
      <formula>$A60=2</formula>
    </cfRule>
    <cfRule type="expression" dxfId="446" priority="555">
      <formula>$A60=3</formula>
    </cfRule>
    <cfRule type="expression" dxfId="445" priority="556">
      <formula>$A60=4</formula>
    </cfRule>
    <cfRule type="expression" dxfId="444" priority="557">
      <formula>$A60=5</formula>
    </cfRule>
    <cfRule type="expression" dxfId="443" priority="558">
      <formula>$A60=6</formula>
    </cfRule>
    <cfRule type="expression" dxfId="442" priority="559">
      <formula>$A60=7</formula>
    </cfRule>
    <cfRule type="expression" dxfId="441" priority="560">
      <formula>$A60=8</formula>
    </cfRule>
    <cfRule type="expression" dxfId="440" priority="561">
      <formula>$A60=9</formula>
    </cfRule>
    <cfRule type="expression" dxfId="439" priority="562">
      <formula>$A60=10</formula>
    </cfRule>
  </conditionalFormatting>
  <conditionalFormatting sqref="G76:H83 J76:J85">
    <cfRule type="expression" dxfId="438" priority="542">
      <formula>$A76=1</formula>
    </cfRule>
    <cfRule type="expression" dxfId="437" priority="543">
      <formula>$A76=2</formula>
    </cfRule>
    <cfRule type="expression" dxfId="436" priority="544">
      <formula>$A76=3</formula>
    </cfRule>
    <cfRule type="expression" dxfId="435" priority="545">
      <formula>$A76=4</formula>
    </cfRule>
    <cfRule type="expression" dxfId="434" priority="546">
      <formula>$A76=5</formula>
    </cfRule>
    <cfRule type="expression" dxfId="433" priority="547">
      <formula>$A76=6</formula>
    </cfRule>
    <cfRule type="expression" dxfId="432" priority="548">
      <formula>$A76=7</formula>
    </cfRule>
    <cfRule type="expression" dxfId="431" priority="549">
      <formula>$A76=8</formula>
    </cfRule>
    <cfRule type="expression" dxfId="430" priority="550">
      <formula>$A76=9</formula>
    </cfRule>
    <cfRule type="expression" dxfId="429" priority="551">
      <formula>$A76=10</formula>
    </cfRule>
  </conditionalFormatting>
  <conditionalFormatting sqref="C14">
    <cfRule type="expression" dxfId="428" priority="531">
      <formula>$A14=1</formula>
    </cfRule>
    <cfRule type="expression" dxfId="427" priority="532">
      <formula>$A14=2</formula>
    </cfRule>
    <cfRule type="expression" dxfId="426" priority="533">
      <formula>$A14=3</formula>
    </cfRule>
    <cfRule type="expression" dxfId="425" priority="534">
      <formula>$A14=4</formula>
    </cfRule>
    <cfRule type="expression" dxfId="424" priority="535">
      <formula>$A14=5</formula>
    </cfRule>
    <cfRule type="expression" dxfId="423" priority="536">
      <formula>$A14=6</formula>
    </cfRule>
    <cfRule type="expression" dxfId="422" priority="537">
      <formula>$A14=7</formula>
    </cfRule>
    <cfRule type="expression" dxfId="421" priority="538">
      <formula>$A14=8</formula>
    </cfRule>
    <cfRule type="expression" dxfId="420" priority="539">
      <formula>$A14=9</formula>
    </cfRule>
    <cfRule type="expression" dxfId="419" priority="540">
      <formula>$A14=10</formula>
    </cfRule>
  </conditionalFormatting>
  <conditionalFormatting sqref="C30">
    <cfRule type="expression" dxfId="418" priority="521">
      <formula>$A30=1</formula>
    </cfRule>
    <cfRule type="expression" dxfId="417" priority="522">
      <formula>$A30=2</formula>
    </cfRule>
    <cfRule type="expression" dxfId="416" priority="523">
      <formula>$A30=3</formula>
    </cfRule>
    <cfRule type="expression" dxfId="415" priority="524">
      <formula>$A30=4</formula>
    </cfRule>
    <cfRule type="expression" dxfId="414" priority="525">
      <formula>$A30=5</formula>
    </cfRule>
    <cfRule type="expression" dxfId="413" priority="526">
      <formula>$A30=6</formula>
    </cfRule>
    <cfRule type="expression" dxfId="412" priority="527">
      <formula>$A30=7</formula>
    </cfRule>
    <cfRule type="expression" dxfId="411" priority="528">
      <formula>$A30=8</formula>
    </cfRule>
    <cfRule type="expression" dxfId="410" priority="529">
      <formula>$A30=9</formula>
    </cfRule>
    <cfRule type="expression" dxfId="409" priority="530">
      <formula>$A30=10</formula>
    </cfRule>
  </conditionalFormatting>
  <conditionalFormatting sqref="C38">
    <cfRule type="expression" dxfId="408" priority="471">
      <formula>$A38=1</formula>
    </cfRule>
    <cfRule type="expression" dxfId="407" priority="472">
      <formula>$A38=2</formula>
    </cfRule>
    <cfRule type="expression" dxfId="406" priority="473">
      <formula>$A38=3</formula>
    </cfRule>
    <cfRule type="expression" dxfId="405" priority="474">
      <formula>$A38=4</formula>
    </cfRule>
    <cfRule type="expression" dxfId="404" priority="475">
      <formula>$A38=5</formula>
    </cfRule>
    <cfRule type="expression" dxfId="403" priority="476">
      <formula>$A38=6</formula>
    </cfRule>
    <cfRule type="expression" dxfId="402" priority="477">
      <formula>$A38=7</formula>
    </cfRule>
    <cfRule type="expression" dxfId="401" priority="478">
      <formula>$A38=8</formula>
    </cfRule>
    <cfRule type="expression" dxfId="400" priority="479">
      <formula>$A38=9</formula>
    </cfRule>
    <cfRule type="expression" dxfId="399" priority="480">
      <formula>$A38=10</formula>
    </cfRule>
  </conditionalFormatting>
  <conditionalFormatting sqref="C78">
    <cfRule type="expression" dxfId="398" priority="441">
      <formula>$A78=1</formula>
    </cfRule>
    <cfRule type="expression" dxfId="397" priority="442">
      <formula>$A78=2</formula>
    </cfRule>
    <cfRule type="expression" dxfId="396" priority="443">
      <formula>$A78=3</formula>
    </cfRule>
    <cfRule type="expression" dxfId="395" priority="444">
      <formula>$A78=4</formula>
    </cfRule>
    <cfRule type="expression" dxfId="394" priority="445">
      <formula>$A78=5</formula>
    </cfRule>
    <cfRule type="expression" dxfId="393" priority="446">
      <formula>$A78=6</formula>
    </cfRule>
    <cfRule type="expression" dxfId="392" priority="447">
      <formula>$A78=7</formula>
    </cfRule>
    <cfRule type="expression" dxfId="391" priority="448">
      <formula>$A78=8</formula>
    </cfRule>
    <cfRule type="expression" dxfId="390" priority="449">
      <formula>$A78=9</formula>
    </cfRule>
    <cfRule type="expression" dxfId="389" priority="450">
      <formula>$A78=10</formula>
    </cfRule>
  </conditionalFormatting>
  <conditionalFormatting sqref="C54">
    <cfRule type="expression" dxfId="388" priority="491">
      <formula>$A54=1</formula>
    </cfRule>
    <cfRule type="expression" dxfId="387" priority="492">
      <formula>$A54=2</formula>
    </cfRule>
    <cfRule type="expression" dxfId="386" priority="493">
      <formula>$A54=3</formula>
    </cfRule>
    <cfRule type="expression" dxfId="385" priority="494">
      <formula>$A54=4</formula>
    </cfRule>
    <cfRule type="expression" dxfId="384" priority="495">
      <formula>$A54=5</formula>
    </cfRule>
    <cfRule type="expression" dxfId="383" priority="496">
      <formula>$A54=6</formula>
    </cfRule>
    <cfRule type="expression" dxfId="382" priority="497">
      <formula>$A54=7</formula>
    </cfRule>
    <cfRule type="expression" dxfId="381" priority="498">
      <formula>$A54=8</formula>
    </cfRule>
    <cfRule type="expression" dxfId="380" priority="499">
      <formula>$A54=9</formula>
    </cfRule>
    <cfRule type="expression" dxfId="379" priority="500">
      <formula>$A54=10</formula>
    </cfRule>
  </conditionalFormatting>
  <conditionalFormatting sqref="C62">
    <cfRule type="expression" dxfId="378" priority="481">
      <formula>$A62=1</formula>
    </cfRule>
    <cfRule type="expression" dxfId="377" priority="482">
      <formula>$A62=2</formula>
    </cfRule>
    <cfRule type="expression" dxfId="376" priority="483">
      <formula>$A62=3</formula>
    </cfRule>
    <cfRule type="expression" dxfId="375" priority="484">
      <formula>$A62=4</formula>
    </cfRule>
    <cfRule type="expression" dxfId="374" priority="485">
      <formula>$A62=5</formula>
    </cfRule>
    <cfRule type="expression" dxfId="373" priority="486">
      <formula>$A62=6</formula>
    </cfRule>
    <cfRule type="expression" dxfId="372" priority="487">
      <formula>$A62=7</formula>
    </cfRule>
    <cfRule type="expression" dxfId="371" priority="488">
      <formula>$A62=8</formula>
    </cfRule>
    <cfRule type="expression" dxfId="370" priority="489">
      <formula>$A62=9</formula>
    </cfRule>
    <cfRule type="expression" dxfId="369" priority="490">
      <formula>$A62=10</formula>
    </cfRule>
  </conditionalFormatting>
  <conditionalFormatting sqref="C46">
    <cfRule type="expression" dxfId="368" priority="461">
      <formula>$A46=1</formula>
    </cfRule>
    <cfRule type="expression" dxfId="367" priority="462">
      <formula>$A46=2</formula>
    </cfRule>
    <cfRule type="expression" dxfId="366" priority="463">
      <formula>$A46=3</formula>
    </cfRule>
    <cfRule type="expression" dxfId="365" priority="464">
      <formula>$A46=4</formula>
    </cfRule>
    <cfRule type="expression" dxfId="364" priority="465">
      <formula>$A46=5</formula>
    </cfRule>
    <cfRule type="expression" dxfId="363" priority="466">
      <formula>$A46=6</formula>
    </cfRule>
    <cfRule type="expression" dxfId="362" priority="467">
      <formula>$A46=7</formula>
    </cfRule>
    <cfRule type="expression" dxfId="361" priority="468">
      <formula>$A46=8</formula>
    </cfRule>
    <cfRule type="expression" dxfId="360" priority="469">
      <formula>$A46=9</formula>
    </cfRule>
    <cfRule type="expression" dxfId="359" priority="470">
      <formula>$A46=10</formula>
    </cfRule>
  </conditionalFormatting>
  <conditionalFormatting sqref="C70">
    <cfRule type="expression" dxfId="358" priority="451">
      <formula>$A70=1</formula>
    </cfRule>
    <cfRule type="expression" dxfId="357" priority="452">
      <formula>$A70=2</formula>
    </cfRule>
    <cfRule type="expression" dxfId="356" priority="453">
      <formula>$A70=3</formula>
    </cfRule>
    <cfRule type="expression" dxfId="355" priority="454">
      <formula>$A70=4</formula>
    </cfRule>
    <cfRule type="expression" dxfId="354" priority="455">
      <formula>$A70=5</formula>
    </cfRule>
    <cfRule type="expression" dxfId="353" priority="456">
      <formula>$A70=6</formula>
    </cfRule>
    <cfRule type="expression" dxfId="352" priority="457">
      <formula>$A70=7</formula>
    </cfRule>
    <cfRule type="expression" dxfId="351" priority="458">
      <formula>$A70=8</formula>
    </cfRule>
    <cfRule type="expression" dxfId="350" priority="459">
      <formula>$A70=9</formula>
    </cfRule>
    <cfRule type="expression" dxfId="349" priority="460">
      <formula>$A70=10</formula>
    </cfRule>
  </conditionalFormatting>
  <conditionalFormatting sqref="G92:H101">
    <cfRule type="expression" dxfId="348" priority="431">
      <formula>$A92=1</formula>
    </cfRule>
    <cfRule type="expression" dxfId="347" priority="432">
      <formula>$A92=2</formula>
    </cfRule>
    <cfRule type="expression" dxfId="346" priority="433">
      <formula>$A92=3</formula>
    </cfRule>
    <cfRule type="expression" dxfId="345" priority="434">
      <formula>$A92=4</formula>
    </cfRule>
    <cfRule type="expression" dxfId="344" priority="435">
      <formula>$A92=5</formula>
    </cfRule>
    <cfRule type="expression" dxfId="343" priority="436">
      <formula>$A92=6</formula>
    </cfRule>
    <cfRule type="expression" dxfId="342" priority="437">
      <formula>$A92=7</formula>
    </cfRule>
    <cfRule type="expression" dxfId="341" priority="438">
      <formula>$A92=8</formula>
    </cfRule>
    <cfRule type="expression" dxfId="340" priority="439">
      <formula>$A92=9</formula>
    </cfRule>
    <cfRule type="expression" dxfId="339" priority="440">
      <formula>$A92=10</formula>
    </cfRule>
  </conditionalFormatting>
  <conditionalFormatting sqref="G84:H85">
    <cfRule type="expression" dxfId="338" priority="420">
      <formula>$A84=1</formula>
    </cfRule>
    <cfRule type="expression" dxfId="337" priority="421">
      <formula>$A84=2</formula>
    </cfRule>
    <cfRule type="expression" dxfId="336" priority="422">
      <formula>$A84=3</formula>
    </cfRule>
    <cfRule type="expression" dxfId="335" priority="423">
      <formula>$A84=4</formula>
    </cfRule>
    <cfRule type="expression" dxfId="334" priority="424">
      <formula>$A84=5</formula>
    </cfRule>
    <cfRule type="expression" dxfId="333" priority="425">
      <formula>$A84=6</formula>
    </cfRule>
    <cfRule type="expression" dxfId="332" priority="426">
      <formula>$A84=7</formula>
    </cfRule>
    <cfRule type="expression" dxfId="331" priority="427">
      <formula>$A84=8</formula>
    </cfRule>
    <cfRule type="expression" dxfId="330" priority="428">
      <formula>$A84=9</formula>
    </cfRule>
    <cfRule type="expression" dxfId="329" priority="429">
      <formula>$A84=10</formula>
    </cfRule>
  </conditionalFormatting>
  <conditionalFormatting sqref="G68:H69">
    <cfRule type="expression" dxfId="328" priority="410">
      <formula>$A68=1</formula>
    </cfRule>
    <cfRule type="expression" dxfId="327" priority="411">
      <formula>$A68=2</formula>
    </cfRule>
    <cfRule type="expression" dxfId="326" priority="412">
      <formula>$A68=3</formula>
    </cfRule>
    <cfRule type="expression" dxfId="325" priority="413">
      <formula>$A68=4</formula>
    </cfRule>
    <cfRule type="expression" dxfId="324" priority="414">
      <formula>$A68=5</formula>
    </cfRule>
    <cfRule type="expression" dxfId="323" priority="415">
      <formula>$A68=6</formula>
    </cfRule>
    <cfRule type="expression" dxfId="322" priority="416">
      <formula>$A68=7</formula>
    </cfRule>
    <cfRule type="expression" dxfId="321" priority="417">
      <formula>$A68=8</formula>
    </cfRule>
    <cfRule type="expression" dxfId="320" priority="418">
      <formula>$A68=9</formula>
    </cfRule>
    <cfRule type="expression" dxfId="319" priority="419">
      <formula>$A68=10</formula>
    </cfRule>
  </conditionalFormatting>
  <conditionalFormatting sqref="G52:H53">
    <cfRule type="expression" dxfId="318" priority="400">
      <formula>$A52=1</formula>
    </cfRule>
    <cfRule type="expression" dxfId="317" priority="401">
      <formula>$A52=2</formula>
    </cfRule>
    <cfRule type="expression" dxfId="316" priority="402">
      <formula>$A52=3</formula>
    </cfRule>
    <cfRule type="expression" dxfId="315" priority="403">
      <formula>$A52=4</formula>
    </cfRule>
    <cfRule type="expression" dxfId="314" priority="404">
      <formula>$A52=5</formula>
    </cfRule>
    <cfRule type="expression" dxfId="313" priority="405">
      <formula>$A52=6</formula>
    </cfRule>
    <cfRule type="expression" dxfId="312" priority="406">
      <formula>$A52=7</formula>
    </cfRule>
    <cfRule type="expression" dxfId="311" priority="407">
      <formula>$A52=8</formula>
    </cfRule>
    <cfRule type="expression" dxfId="310" priority="408">
      <formula>$A52=9</formula>
    </cfRule>
    <cfRule type="expression" dxfId="309" priority="409">
      <formula>$A52=10</formula>
    </cfRule>
  </conditionalFormatting>
  <conditionalFormatting sqref="C102">
    <cfRule type="expression" dxfId="308" priority="390">
      <formula>$A102=1</formula>
    </cfRule>
    <cfRule type="expression" dxfId="307" priority="391">
      <formula>$A102=2</formula>
    </cfRule>
    <cfRule type="expression" dxfId="306" priority="392">
      <formula>$A102=3</formula>
    </cfRule>
    <cfRule type="expression" dxfId="305" priority="393">
      <formula>$A102=4</formula>
    </cfRule>
    <cfRule type="expression" dxfId="304" priority="394">
      <formula>$A102=5</formula>
    </cfRule>
    <cfRule type="expression" dxfId="303" priority="395">
      <formula>$A102=6</formula>
    </cfRule>
    <cfRule type="expression" dxfId="302" priority="396">
      <formula>$A102=7</formula>
    </cfRule>
    <cfRule type="expression" dxfId="301" priority="397">
      <formula>$A102=8</formula>
    </cfRule>
    <cfRule type="expression" dxfId="300" priority="398">
      <formula>$A102=9</formula>
    </cfRule>
    <cfRule type="expression" dxfId="299" priority="399">
      <formula>$A102=10</formula>
    </cfRule>
  </conditionalFormatting>
  <conditionalFormatting sqref="C110">
    <cfRule type="expression" dxfId="298" priority="380">
      <formula>$A110=1</formula>
    </cfRule>
    <cfRule type="expression" dxfId="297" priority="381">
      <formula>$A110=2</formula>
    </cfRule>
    <cfRule type="expression" dxfId="296" priority="382">
      <formula>$A110=3</formula>
    </cfRule>
    <cfRule type="expression" dxfId="295" priority="383">
      <formula>$A110=4</formula>
    </cfRule>
    <cfRule type="expression" dxfId="294" priority="384">
      <formula>$A110=5</formula>
    </cfRule>
    <cfRule type="expression" dxfId="293" priority="385">
      <formula>$A110=6</formula>
    </cfRule>
    <cfRule type="expression" dxfId="292" priority="386">
      <formula>$A110=7</formula>
    </cfRule>
    <cfRule type="expression" dxfId="291" priority="387">
      <formula>$A110=8</formula>
    </cfRule>
    <cfRule type="expression" dxfId="290" priority="388">
      <formula>$A110=9</formula>
    </cfRule>
    <cfRule type="expression" dxfId="289" priority="389">
      <formula>$A110=10</formula>
    </cfRule>
  </conditionalFormatting>
  <conditionalFormatting sqref="G108:H113 G116:H117">
    <cfRule type="expression" dxfId="288" priority="370">
      <formula>$A108=1</formula>
    </cfRule>
    <cfRule type="expression" dxfId="287" priority="371">
      <formula>$A108=2</formula>
    </cfRule>
    <cfRule type="expression" dxfId="286" priority="372">
      <formula>$A108=3</formula>
    </cfRule>
    <cfRule type="expression" dxfId="285" priority="373">
      <formula>$A108=4</formula>
    </cfRule>
    <cfRule type="expression" dxfId="284" priority="374">
      <formula>$A108=5</formula>
    </cfRule>
    <cfRule type="expression" dxfId="283" priority="375">
      <formula>$A108=6</formula>
    </cfRule>
    <cfRule type="expression" dxfId="282" priority="376">
      <formula>$A108=7</formula>
    </cfRule>
    <cfRule type="expression" dxfId="281" priority="377">
      <formula>$A108=8</formula>
    </cfRule>
    <cfRule type="expression" dxfId="280" priority="378">
      <formula>$A108=9</formula>
    </cfRule>
    <cfRule type="expression" dxfId="279" priority="379">
      <formula>$A108=10</formula>
    </cfRule>
  </conditionalFormatting>
  <conditionalFormatting sqref="G114:H115">
    <cfRule type="expression" dxfId="278" priority="359">
      <formula>$A114=1</formula>
    </cfRule>
    <cfRule type="expression" dxfId="277" priority="360">
      <formula>$A114=2</formula>
    </cfRule>
    <cfRule type="expression" dxfId="276" priority="361">
      <formula>$A114=3</formula>
    </cfRule>
    <cfRule type="expression" dxfId="275" priority="362">
      <formula>$A114=4</formula>
    </cfRule>
    <cfRule type="expression" dxfId="274" priority="363">
      <formula>$A114=5</formula>
    </cfRule>
    <cfRule type="expression" dxfId="273" priority="364">
      <formula>$A114=6</formula>
    </cfRule>
    <cfRule type="expression" dxfId="272" priority="365">
      <formula>$A114=7</formula>
    </cfRule>
    <cfRule type="expression" dxfId="271" priority="366">
      <formula>$A114=8</formula>
    </cfRule>
    <cfRule type="expression" dxfId="270" priority="367">
      <formula>$A114=9</formula>
    </cfRule>
    <cfRule type="expression" dxfId="269" priority="368">
      <formula>$A114=10</formula>
    </cfRule>
  </conditionalFormatting>
  <conditionalFormatting sqref="C86">
    <cfRule type="expression" dxfId="268" priority="349">
      <formula>$A86=1</formula>
    </cfRule>
    <cfRule type="expression" dxfId="267" priority="350">
      <formula>$A86=2</formula>
    </cfRule>
    <cfRule type="expression" dxfId="266" priority="351">
      <formula>$A86=3</formula>
    </cfRule>
    <cfRule type="expression" dxfId="265" priority="352">
      <formula>$A86=4</formula>
    </cfRule>
    <cfRule type="expression" dxfId="264" priority="353">
      <formula>$A86=5</formula>
    </cfRule>
    <cfRule type="expression" dxfId="263" priority="354">
      <formula>$A86=6</formula>
    </cfRule>
    <cfRule type="expression" dxfId="262" priority="355">
      <formula>$A86=7</formula>
    </cfRule>
    <cfRule type="expression" dxfId="261" priority="356">
      <formula>$A86=8</formula>
    </cfRule>
    <cfRule type="expression" dxfId="260" priority="357">
      <formula>$A86=9</formula>
    </cfRule>
    <cfRule type="expression" dxfId="259" priority="358">
      <formula>$A86=10</formula>
    </cfRule>
  </conditionalFormatting>
  <conditionalFormatting sqref="C94">
    <cfRule type="expression" dxfId="258" priority="339">
      <formula>$A94=1</formula>
    </cfRule>
    <cfRule type="expression" dxfId="257" priority="340">
      <formula>$A94=2</formula>
    </cfRule>
    <cfRule type="expression" dxfId="256" priority="341">
      <formula>$A94=3</formula>
    </cfRule>
    <cfRule type="expression" dxfId="255" priority="342">
      <formula>$A94=4</formula>
    </cfRule>
    <cfRule type="expression" dxfId="254" priority="343">
      <formula>$A94=5</formula>
    </cfRule>
    <cfRule type="expression" dxfId="253" priority="344">
      <formula>$A94=6</formula>
    </cfRule>
    <cfRule type="expression" dxfId="252" priority="345">
      <formula>$A94=7</formula>
    </cfRule>
    <cfRule type="expression" dxfId="251" priority="346">
      <formula>$A94=8</formula>
    </cfRule>
    <cfRule type="expression" dxfId="250" priority="347">
      <formula>$A94=9</formula>
    </cfRule>
    <cfRule type="expression" dxfId="249" priority="348">
      <formula>$A94=10</formula>
    </cfRule>
  </conditionalFormatting>
  <conditionalFormatting sqref="C118">
    <cfRule type="expression" dxfId="248" priority="329">
      <formula>$A118=1</formula>
    </cfRule>
    <cfRule type="expression" dxfId="247" priority="330">
      <formula>$A118=2</formula>
    </cfRule>
    <cfRule type="expression" dxfId="246" priority="331">
      <formula>$A118=3</formula>
    </cfRule>
    <cfRule type="expression" dxfId="245" priority="332">
      <formula>$A118=4</formula>
    </cfRule>
    <cfRule type="expression" dxfId="244" priority="333">
      <formula>$A118=5</formula>
    </cfRule>
    <cfRule type="expression" dxfId="243" priority="334">
      <formula>$A118=6</formula>
    </cfRule>
    <cfRule type="expression" dxfId="242" priority="335">
      <formula>$A118=7</formula>
    </cfRule>
    <cfRule type="expression" dxfId="241" priority="336">
      <formula>$A118=8</formula>
    </cfRule>
    <cfRule type="expression" dxfId="240" priority="337">
      <formula>$A118=9</formula>
    </cfRule>
    <cfRule type="expression" dxfId="239" priority="338">
      <formula>$A118=10</formula>
    </cfRule>
  </conditionalFormatting>
  <conditionalFormatting sqref="C126">
    <cfRule type="expression" dxfId="238" priority="319">
      <formula>$A126=1</formula>
    </cfRule>
    <cfRule type="expression" dxfId="237" priority="320">
      <formula>$A126=2</formula>
    </cfRule>
    <cfRule type="expression" dxfId="236" priority="321">
      <formula>$A126=3</formula>
    </cfRule>
    <cfRule type="expression" dxfId="235" priority="322">
      <formula>$A126=4</formula>
    </cfRule>
    <cfRule type="expression" dxfId="234" priority="323">
      <formula>$A126=5</formula>
    </cfRule>
    <cfRule type="expression" dxfId="233" priority="324">
      <formula>$A126=6</formula>
    </cfRule>
    <cfRule type="expression" dxfId="232" priority="325">
      <formula>$A126=7</formula>
    </cfRule>
    <cfRule type="expression" dxfId="231" priority="326">
      <formula>$A126=8</formula>
    </cfRule>
    <cfRule type="expression" dxfId="230" priority="327">
      <formula>$A126=9</formula>
    </cfRule>
    <cfRule type="expression" dxfId="229" priority="328">
      <formula>$A126=10</formula>
    </cfRule>
  </conditionalFormatting>
  <conditionalFormatting sqref="G124:H131">
    <cfRule type="expression" dxfId="228" priority="309">
      <formula>$A124=1</formula>
    </cfRule>
    <cfRule type="expression" dxfId="227" priority="310">
      <formula>$A124=2</formula>
    </cfRule>
    <cfRule type="expression" dxfId="226" priority="311">
      <formula>$A124=3</formula>
    </cfRule>
    <cfRule type="expression" dxfId="225" priority="312">
      <formula>$A124=4</formula>
    </cfRule>
    <cfRule type="expression" dxfId="224" priority="313">
      <formula>$A124=5</formula>
    </cfRule>
    <cfRule type="expression" dxfId="223" priority="314">
      <formula>$A124=6</formula>
    </cfRule>
    <cfRule type="expression" dxfId="222" priority="315">
      <formula>$A124=7</formula>
    </cfRule>
    <cfRule type="expression" dxfId="221" priority="316">
      <formula>$A124=8</formula>
    </cfRule>
    <cfRule type="expression" dxfId="220" priority="317">
      <formula>$A124=9</formula>
    </cfRule>
    <cfRule type="expression" dxfId="219" priority="318">
      <formula>$A124=10</formula>
    </cfRule>
  </conditionalFormatting>
  <conditionalFormatting sqref="G132:H133">
    <cfRule type="expression" dxfId="218" priority="298">
      <formula>$A132=1</formula>
    </cfRule>
    <cfRule type="expression" dxfId="217" priority="299">
      <formula>$A132=2</formula>
    </cfRule>
    <cfRule type="expression" dxfId="216" priority="300">
      <formula>$A132=3</formula>
    </cfRule>
    <cfRule type="expression" dxfId="215" priority="301">
      <formula>$A132=4</formula>
    </cfRule>
    <cfRule type="expression" dxfId="214" priority="302">
      <formula>$A132=5</formula>
    </cfRule>
    <cfRule type="expression" dxfId="213" priority="303">
      <formula>$A132=6</formula>
    </cfRule>
    <cfRule type="expression" dxfId="212" priority="304">
      <formula>$A132=7</formula>
    </cfRule>
    <cfRule type="expression" dxfId="211" priority="305">
      <formula>$A132=8</formula>
    </cfRule>
    <cfRule type="expression" dxfId="210" priority="306">
      <formula>$A132=9</formula>
    </cfRule>
    <cfRule type="expression" dxfId="209" priority="307">
      <formula>$A132=10</formula>
    </cfRule>
  </conditionalFormatting>
  <conditionalFormatting sqref="C134">
    <cfRule type="expression" dxfId="208" priority="288">
      <formula>$A134=1</formula>
    </cfRule>
    <cfRule type="expression" dxfId="207" priority="289">
      <formula>$A134=2</formula>
    </cfRule>
    <cfRule type="expression" dxfId="206" priority="290">
      <formula>$A134=3</formula>
    </cfRule>
    <cfRule type="expression" dxfId="205" priority="291">
      <formula>$A134=4</formula>
    </cfRule>
    <cfRule type="expression" dxfId="204" priority="292">
      <formula>$A134=5</formula>
    </cfRule>
    <cfRule type="expression" dxfId="203" priority="293">
      <formula>$A134=6</formula>
    </cfRule>
    <cfRule type="expression" dxfId="202" priority="294">
      <formula>$A134=7</formula>
    </cfRule>
    <cfRule type="expression" dxfId="201" priority="295">
      <formula>$A134=8</formula>
    </cfRule>
    <cfRule type="expression" dxfId="200" priority="296">
      <formula>$A134=9</formula>
    </cfRule>
    <cfRule type="expression" dxfId="199" priority="297">
      <formula>$A134=10</formula>
    </cfRule>
  </conditionalFormatting>
  <conditionalFormatting sqref="C142">
    <cfRule type="expression" dxfId="198" priority="278">
      <formula>$A142=1</formula>
    </cfRule>
    <cfRule type="expression" dxfId="197" priority="279">
      <formula>$A142=2</formula>
    </cfRule>
    <cfRule type="expression" dxfId="196" priority="280">
      <formula>$A142=3</formula>
    </cfRule>
    <cfRule type="expression" dxfId="195" priority="281">
      <formula>$A142=4</formula>
    </cfRule>
    <cfRule type="expression" dxfId="194" priority="282">
      <formula>$A142=5</formula>
    </cfRule>
    <cfRule type="expression" dxfId="193" priority="283">
      <formula>$A142=6</formula>
    </cfRule>
    <cfRule type="expression" dxfId="192" priority="284">
      <formula>$A142=7</formula>
    </cfRule>
    <cfRule type="expression" dxfId="191" priority="285">
      <formula>$A142=8</formula>
    </cfRule>
    <cfRule type="expression" dxfId="190" priority="286">
      <formula>$A142=9</formula>
    </cfRule>
    <cfRule type="expression" dxfId="189" priority="287">
      <formula>$A142=10</formula>
    </cfRule>
  </conditionalFormatting>
  <conditionalFormatting sqref="G138:H145 G148:H149 J138:J149">
    <cfRule type="expression" dxfId="188" priority="268">
      <formula>$A138=1</formula>
    </cfRule>
    <cfRule type="expression" dxfId="187" priority="269">
      <formula>$A138=2</formula>
    </cfRule>
    <cfRule type="expression" dxfId="186" priority="270">
      <formula>$A138=3</formula>
    </cfRule>
    <cfRule type="expression" dxfId="185" priority="271">
      <formula>$A138=4</formula>
    </cfRule>
    <cfRule type="expression" dxfId="184" priority="272">
      <formula>$A138=5</formula>
    </cfRule>
    <cfRule type="expression" dxfId="183" priority="273">
      <formula>$A138=6</formula>
    </cfRule>
    <cfRule type="expression" dxfId="182" priority="274">
      <formula>$A138=7</formula>
    </cfRule>
    <cfRule type="expression" dxfId="181" priority="275">
      <formula>$A138=8</formula>
    </cfRule>
    <cfRule type="expression" dxfId="180" priority="276">
      <formula>$A138=9</formula>
    </cfRule>
    <cfRule type="expression" dxfId="179" priority="277">
      <formula>$A138=10</formula>
    </cfRule>
  </conditionalFormatting>
  <conditionalFormatting sqref="G146:H147">
    <cfRule type="expression" dxfId="178" priority="257">
      <formula>$A146=1</formula>
    </cfRule>
    <cfRule type="expression" dxfId="177" priority="258">
      <formula>$A146=2</formula>
    </cfRule>
    <cfRule type="expression" dxfId="176" priority="259">
      <formula>$A146=3</formula>
    </cfRule>
    <cfRule type="expression" dxfId="175" priority="260">
      <formula>$A146=4</formula>
    </cfRule>
    <cfRule type="expression" dxfId="174" priority="261">
      <formula>$A146=5</formula>
    </cfRule>
    <cfRule type="expression" dxfId="173" priority="262">
      <formula>$A146=6</formula>
    </cfRule>
    <cfRule type="expression" dxfId="172" priority="263">
      <formula>$A146=7</formula>
    </cfRule>
    <cfRule type="expression" dxfId="171" priority="264">
      <formula>$A146=8</formula>
    </cfRule>
    <cfRule type="expression" dxfId="170" priority="265">
      <formula>$A146=9</formula>
    </cfRule>
    <cfRule type="expression" dxfId="169" priority="266">
      <formula>$A146=10</formula>
    </cfRule>
  </conditionalFormatting>
  <conditionalFormatting sqref="C150">
    <cfRule type="expression" dxfId="168" priority="247">
      <formula>$A150=1</formula>
    </cfRule>
    <cfRule type="expression" dxfId="167" priority="248">
      <formula>$A150=2</formula>
    </cfRule>
    <cfRule type="expression" dxfId="166" priority="249">
      <formula>$A150=3</formula>
    </cfRule>
    <cfRule type="expression" dxfId="165" priority="250">
      <formula>$A150=4</formula>
    </cfRule>
    <cfRule type="expression" dxfId="164" priority="251">
      <formula>$A150=5</formula>
    </cfRule>
    <cfRule type="expression" dxfId="163" priority="252">
      <formula>$A150=6</formula>
    </cfRule>
    <cfRule type="expression" dxfId="162" priority="253">
      <formula>$A150=7</formula>
    </cfRule>
    <cfRule type="expression" dxfId="161" priority="254">
      <formula>$A150=8</formula>
    </cfRule>
    <cfRule type="expression" dxfId="160" priority="255">
      <formula>$A150=9</formula>
    </cfRule>
    <cfRule type="expression" dxfId="159" priority="256">
      <formula>$A150=10</formula>
    </cfRule>
  </conditionalFormatting>
  <conditionalFormatting sqref="C158">
    <cfRule type="expression" dxfId="158" priority="237">
      <formula>$A158=1</formula>
    </cfRule>
    <cfRule type="expression" dxfId="157" priority="238">
      <formula>$A158=2</formula>
    </cfRule>
    <cfRule type="expression" dxfId="156" priority="239">
      <formula>$A158=3</formula>
    </cfRule>
    <cfRule type="expression" dxfId="155" priority="240">
      <formula>$A158=4</formula>
    </cfRule>
    <cfRule type="expression" dxfId="154" priority="241">
      <formula>$A158=5</formula>
    </cfRule>
    <cfRule type="expression" dxfId="153" priority="242">
      <formula>$A158=6</formula>
    </cfRule>
    <cfRule type="expression" dxfId="152" priority="243">
      <formula>$A158=7</formula>
    </cfRule>
    <cfRule type="expression" dxfId="151" priority="244">
      <formula>$A158=8</formula>
    </cfRule>
    <cfRule type="expression" dxfId="150" priority="245">
      <formula>$A158=9</formula>
    </cfRule>
    <cfRule type="expression" dxfId="149" priority="246">
      <formula>$A158=10</formula>
    </cfRule>
  </conditionalFormatting>
  <conditionalFormatting sqref="J153 J155 J157 J159 J161 J163 J165">
    <cfRule type="expression" dxfId="148" priority="216">
      <formula>$B153=1</formula>
    </cfRule>
    <cfRule type="expression" dxfId="147" priority="217">
      <formula>$B153=2</formula>
    </cfRule>
    <cfRule type="expression" dxfId="146" priority="218">
      <formula>$B153=3</formula>
    </cfRule>
    <cfRule type="expression" dxfId="145" priority="219">
      <formula>$B153=4</formula>
    </cfRule>
    <cfRule type="expression" dxfId="144" priority="220">
      <formula>$B153=5</formula>
    </cfRule>
    <cfRule type="expression" dxfId="143" priority="221">
      <formula>$B153=6</formula>
    </cfRule>
    <cfRule type="expression" dxfId="142" priority="222">
      <formula>$B153=7</formula>
    </cfRule>
    <cfRule type="expression" dxfId="141" priority="223">
      <formula>$B153=8</formula>
    </cfRule>
    <cfRule type="expression" dxfId="140" priority="224">
      <formula>$B153=9</formula>
    </cfRule>
    <cfRule type="expression" dxfId="139" priority="225">
      <formula>$B153=10</formula>
    </cfRule>
  </conditionalFormatting>
  <conditionalFormatting sqref="J152:J165">
    <cfRule type="expression" dxfId="138" priority="227">
      <formula>$A152=1</formula>
    </cfRule>
    <cfRule type="expression" dxfId="137" priority="228">
      <formula>$A152=2</formula>
    </cfRule>
    <cfRule type="expression" dxfId="136" priority="229">
      <formula>$A152=3</formula>
    </cfRule>
    <cfRule type="expression" dxfId="135" priority="230">
      <formula>$A152=4</formula>
    </cfRule>
    <cfRule type="expression" dxfId="134" priority="231">
      <formula>$A152=5</formula>
    </cfRule>
    <cfRule type="expression" dxfId="133" priority="232">
      <formula>$A152=6</formula>
    </cfRule>
    <cfRule type="expression" dxfId="132" priority="233">
      <formula>$A152=7</formula>
    </cfRule>
    <cfRule type="expression" dxfId="131" priority="234">
      <formula>$A152=8</formula>
    </cfRule>
    <cfRule type="expression" dxfId="130" priority="235">
      <formula>$A152=9</formula>
    </cfRule>
    <cfRule type="expression" dxfId="129" priority="236">
      <formula>$A152=10</formula>
    </cfRule>
  </conditionalFormatting>
  <conditionalFormatting sqref="Q6:Q157">
    <cfRule type="dataBar" priority="168">
      <dataBar>
        <cfvo type="num" val="0"/>
        <cfvo type="num" val="1"/>
        <color theme="4" tint="0.39997558519241921"/>
      </dataBar>
      <extLst>
        <ext xmlns:x14="http://schemas.microsoft.com/office/spreadsheetml/2009/9/main" uri="{B025F937-C7B1-47D3-B67F-A62EFF666E3E}">
          <x14:id>{26950110-5BF7-4274-8FC4-591CF9BCB40F}</x14:id>
        </ext>
      </extLst>
    </cfRule>
  </conditionalFormatting>
  <conditionalFormatting sqref="L6:L157 N6:R157">
    <cfRule type="expression" dxfId="128" priority="722">
      <formula>$A6=1</formula>
    </cfRule>
    <cfRule type="expression" dxfId="127" priority="723">
      <formula>$A6=2</formula>
    </cfRule>
    <cfRule type="expression" dxfId="126" priority="724">
      <formula>$A6=3</formula>
    </cfRule>
    <cfRule type="expression" dxfId="125" priority="725">
      <formula>$A6=4</formula>
    </cfRule>
    <cfRule type="expression" dxfId="124" priority="726">
      <formula>$A6=5</formula>
    </cfRule>
    <cfRule type="expression" dxfId="123" priority="727">
      <formula>$A6=6</formula>
    </cfRule>
    <cfRule type="expression" dxfId="122" priority="728">
      <formula>$A6=7</formula>
    </cfRule>
    <cfRule type="expression" dxfId="121" priority="729">
      <formula>$A6=8</formula>
    </cfRule>
    <cfRule type="expression" dxfId="120" priority="730">
      <formula>$A6=9</formula>
    </cfRule>
    <cfRule type="expression" dxfId="119" priority="731">
      <formula>$A6=10</formula>
    </cfRule>
  </conditionalFormatting>
  <conditionalFormatting sqref="I6">
    <cfRule type="dataBar" priority="154">
      <dataBar>
        <cfvo type="num" val="0"/>
        <cfvo type="num" val="1"/>
        <color theme="7" tint="0.39997558519241921"/>
      </dataBar>
      <extLst>
        <ext xmlns:x14="http://schemas.microsoft.com/office/spreadsheetml/2009/9/main" uri="{B025F937-C7B1-47D3-B67F-A62EFF666E3E}">
          <x14:id>{4610CEA2-4E70-4849-816F-CE73A4089A73}</x14:id>
        </ext>
      </extLst>
    </cfRule>
  </conditionalFormatting>
  <conditionalFormatting sqref="I6">
    <cfRule type="expression" dxfId="118" priority="155">
      <formula>$A6=1</formula>
    </cfRule>
    <cfRule type="expression" dxfId="117" priority="156">
      <formula>$A6=2</formula>
    </cfRule>
    <cfRule type="expression" dxfId="116" priority="157">
      <formula>$A6=3</formula>
    </cfRule>
    <cfRule type="expression" dxfId="115" priority="158">
      <formula>$A6=4</formula>
    </cfRule>
    <cfRule type="expression" dxfId="114" priority="159">
      <formula>$A6=5</formula>
    </cfRule>
    <cfRule type="expression" dxfId="113" priority="160">
      <formula>$A6=6</formula>
    </cfRule>
    <cfRule type="expression" dxfId="112" priority="161">
      <formula>$A6=7</formula>
    </cfRule>
    <cfRule type="expression" dxfId="111" priority="162">
      <formula>$A6=8</formula>
    </cfRule>
    <cfRule type="expression" dxfId="110" priority="163">
      <formula>$A6=9</formula>
    </cfRule>
    <cfRule type="expression" dxfId="109" priority="164">
      <formula>$A6=10</formula>
    </cfRule>
  </conditionalFormatting>
  <conditionalFormatting sqref="I8">
    <cfRule type="dataBar" priority="126">
      <dataBar>
        <cfvo type="num" val="0"/>
        <cfvo type="num" val="1"/>
        <color theme="7" tint="0.39997558519241921"/>
      </dataBar>
      <extLst>
        <ext xmlns:x14="http://schemas.microsoft.com/office/spreadsheetml/2009/9/main" uri="{B025F937-C7B1-47D3-B67F-A62EFF666E3E}">
          <x14:id>{1760E3DB-CF38-42A1-83BC-C182A8E1ECC8}</x14:id>
        </ext>
      </extLst>
    </cfRule>
  </conditionalFormatting>
  <conditionalFormatting sqref="I8">
    <cfRule type="expression" dxfId="108" priority="127">
      <formula>$A8=1</formula>
    </cfRule>
    <cfRule type="expression" dxfId="107" priority="128">
      <formula>$A8=2</formula>
    </cfRule>
    <cfRule type="expression" dxfId="106" priority="129">
      <formula>$A8=3</formula>
    </cfRule>
    <cfRule type="expression" dxfId="105" priority="130">
      <formula>$A8=4</formula>
    </cfRule>
    <cfRule type="expression" dxfId="104" priority="131">
      <formula>$A8=5</formula>
    </cfRule>
    <cfRule type="expression" dxfId="103" priority="132">
      <formula>$A8=6</formula>
    </cfRule>
    <cfRule type="expression" dxfId="102" priority="133">
      <formula>$A8=7</formula>
    </cfRule>
    <cfRule type="expression" dxfId="101" priority="134">
      <formula>$A8=8</formula>
    </cfRule>
    <cfRule type="expression" dxfId="100" priority="135">
      <formula>$A8=9</formula>
    </cfRule>
    <cfRule type="expression" dxfId="99" priority="136">
      <formula>$A8=10</formula>
    </cfRule>
  </conditionalFormatting>
  <conditionalFormatting sqref="I10 I12 I14 I16 I18 I20 I22 I24 I26 I28 I30 I32 I34 I36 I38 I40 I42 I44 I46 I48 I50 I52 I54 I56 I58 I60 I62 I64 I66 I68 I70 I72 I74 I76 I78 I80 I82 I84 I86 I88 I90 I92 I94 I96 I98 I100 I102 I104 I106 I108 I110 I112 I114 I116 I118 I120 I122 I124 I126 I128 I130 I132 I134 I136 I138 I140 I142 I144 I146 I148 I150">
    <cfRule type="dataBar" priority="112">
      <dataBar>
        <cfvo type="num" val="0"/>
        <cfvo type="num" val="1"/>
        <color theme="7" tint="0.39997558519241921"/>
      </dataBar>
      <extLst>
        <ext xmlns:x14="http://schemas.microsoft.com/office/spreadsheetml/2009/9/main" uri="{B025F937-C7B1-47D3-B67F-A62EFF666E3E}">
          <x14:id>{81B734A1-F54D-4B57-A9C8-3CC2608A6480}</x14:id>
        </ext>
      </extLst>
    </cfRule>
  </conditionalFormatting>
  <conditionalFormatting sqref="I10 I12 I14 I16 I18 I20 I22 I24 I26 I28 I30 I32 I34 I36 I38 I40 I42 I44 I46 I48 I50 I52 I54 I56 I58 I60 I62 I64 I66 I68 I70 I72 I74 I76 I78 I80 I82 I84 I86 I88 I90 I92 I94 I96 I98 I100 I102 I104 I106 I108 I110 I112 I114 I116 I118 I120 I122 I124 I126 I128 I130 I132 I134 I136 I138 I140 I142 I144 I146 I148 I150">
    <cfRule type="expression" dxfId="98" priority="113">
      <formula>$A10=1</formula>
    </cfRule>
    <cfRule type="expression" dxfId="97" priority="114">
      <formula>$A10=2</formula>
    </cfRule>
    <cfRule type="expression" dxfId="96" priority="115">
      <formula>$A10=3</formula>
    </cfRule>
    <cfRule type="expression" dxfId="95" priority="116">
      <formula>$A10=4</formula>
    </cfRule>
    <cfRule type="expression" dxfId="94" priority="117">
      <formula>$A10=5</formula>
    </cfRule>
    <cfRule type="expression" dxfId="93" priority="118">
      <formula>$A10=6</formula>
    </cfRule>
    <cfRule type="expression" dxfId="92" priority="119">
      <formula>$A10=7</formula>
    </cfRule>
    <cfRule type="expression" dxfId="91" priority="120">
      <formula>$A10=8</formula>
    </cfRule>
    <cfRule type="expression" dxfId="90" priority="121">
      <formula>$A10=9</formula>
    </cfRule>
    <cfRule type="expression" dxfId="89" priority="122">
      <formula>$A10=10</formula>
    </cfRule>
  </conditionalFormatting>
  <conditionalFormatting sqref="F8:F21">
    <cfRule type="expression" dxfId="88" priority="61">
      <formula>$A8=1</formula>
    </cfRule>
    <cfRule type="expression" dxfId="87" priority="62">
      <formula>$A8=2</formula>
    </cfRule>
    <cfRule type="expression" dxfId="86" priority="63">
      <formula>$A8=3</formula>
    </cfRule>
    <cfRule type="expression" dxfId="85" priority="64">
      <formula>$A8=4</formula>
    </cfRule>
    <cfRule type="expression" dxfId="84" priority="65">
      <formula>$A8=5</formula>
    </cfRule>
    <cfRule type="expression" dxfId="83" priority="66">
      <formula>$A8=6</formula>
    </cfRule>
    <cfRule type="expression" dxfId="82" priority="67">
      <formula>$A8=7</formula>
    </cfRule>
    <cfRule type="expression" dxfId="81" priority="68">
      <formula>$A8=8</formula>
    </cfRule>
    <cfRule type="expression" dxfId="80" priority="69">
      <formula>$A8=9</formula>
    </cfRule>
    <cfRule type="expression" dxfId="79" priority="70">
      <formula>$A8=10</formula>
    </cfRule>
  </conditionalFormatting>
  <conditionalFormatting sqref="F38:F39 F54:F71 F86:F103 F118:F135 F150:F165">
    <cfRule type="expression" dxfId="78" priority="51">
      <formula>$A38=1</formula>
    </cfRule>
    <cfRule type="expression" dxfId="77" priority="52">
      <formula>$A38=2</formula>
    </cfRule>
    <cfRule type="expression" dxfId="76" priority="53">
      <formula>$A38=3</formula>
    </cfRule>
    <cfRule type="expression" dxfId="75" priority="54">
      <formula>$A38=4</formula>
    </cfRule>
    <cfRule type="expression" dxfId="74" priority="55">
      <formula>$A38=5</formula>
    </cfRule>
    <cfRule type="expression" dxfId="73" priority="56">
      <formula>$A38=6</formula>
    </cfRule>
    <cfRule type="expression" dxfId="72" priority="57">
      <formula>$A38=7</formula>
    </cfRule>
    <cfRule type="expression" dxfId="71" priority="58">
      <formula>$A38=8</formula>
    </cfRule>
    <cfRule type="expression" dxfId="70" priority="59">
      <formula>$A38=9</formula>
    </cfRule>
    <cfRule type="expression" dxfId="69" priority="60">
      <formula>$A38=10</formula>
    </cfRule>
  </conditionalFormatting>
  <conditionalFormatting sqref="F40:F53 F72:F85 F104:F117 F136:F149">
    <cfRule type="expression" dxfId="68" priority="41">
      <formula>$A40=1</formula>
    </cfRule>
    <cfRule type="expression" dxfId="67" priority="42">
      <formula>$A40=2</formula>
    </cfRule>
    <cfRule type="expression" dxfId="66" priority="43">
      <formula>$A40=3</formula>
    </cfRule>
    <cfRule type="expression" dxfId="65" priority="44">
      <formula>$A40=4</formula>
    </cfRule>
    <cfRule type="expression" dxfId="64" priority="45">
      <formula>$A40=5</formula>
    </cfRule>
    <cfRule type="expression" dxfId="63" priority="46">
      <formula>$A40=6</formula>
    </cfRule>
    <cfRule type="expression" dxfId="62" priority="47">
      <formula>$A40=7</formula>
    </cfRule>
    <cfRule type="expression" dxfId="61" priority="48">
      <formula>$A40=8</formula>
    </cfRule>
    <cfRule type="expression" dxfId="60" priority="49">
      <formula>$A40=9</formula>
    </cfRule>
    <cfRule type="expression" dxfId="59" priority="50">
      <formula>$A40=10</formula>
    </cfRule>
  </conditionalFormatting>
  <conditionalFormatting sqref="N158:R165">
    <cfRule type="expression" dxfId="58" priority="30">
      <formula>$A158=1</formula>
    </cfRule>
    <cfRule type="expression" dxfId="57" priority="31">
      <formula>$A158=2</formula>
    </cfRule>
    <cfRule type="expression" dxfId="56" priority="32">
      <formula>$A158=3</formula>
    </cfRule>
    <cfRule type="expression" dxfId="55" priority="33">
      <formula>$A158=4</formula>
    </cfRule>
    <cfRule type="expression" dxfId="54" priority="34">
      <formula>$A158=5</formula>
    </cfRule>
    <cfRule type="expression" dxfId="53" priority="35">
      <formula>$A158=6</formula>
    </cfRule>
    <cfRule type="expression" dxfId="52" priority="36">
      <formula>$A158=7</formula>
    </cfRule>
    <cfRule type="expression" dxfId="51" priority="37">
      <formula>$A158=8</formula>
    </cfRule>
    <cfRule type="expression" dxfId="50" priority="38">
      <formula>$A158=9</formula>
    </cfRule>
    <cfRule type="expression" dxfId="49" priority="39">
      <formula>$A158=10</formula>
    </cfRule>
  </conditionalFormatting>
  <conditionalFormatting sqref="I6:I157">
    <cfRule type="dataBar" priority="84">
      <dataBar>
        <cfvo type="num" val="0"/>
        <cfvo type="num" val="1"/>
        <color theme="7" tint="0.39997558519241921"/>
      </dataBar>
      <extLst>
        <ext xmlns:x14="http://schemas.microsoft.com/office/spreadsheetml/2009/9/main" uri="{B025F937-C7B1-47D3-B67F-A62EFF666E3E}">
          <x14:id>{187768E2-5A06-4FB8-AF4E-8C05788B6968}</x14:id>
        </ext>
      </extLst>
    </cfRule>
    <cfRule type="expression" dxfId="48" priority="85">
      <formula>$A6=1</formula>
    </cfRule>
    <cfRule type="expression" dxfId="47" priority="86">
      <formula>$A6=2</formula>
    </cfRule>
    <cfRule type="expression" dxfId="46" priority="87">
      <formula>$A6=3</formula>
    </cfRule>
    <cfRule type="expression" dxfId="45" priority="88">
      <formula>$A6=4</formula>
    </cfRule>
    <cfRule type="expression" dxfId="44" priority="89">
      <formula>$A6=5</formula>
    </cfRule>
    <cfRule type="expression" dxfId="43" priority="90">
      <formula>$A6=6</formula>
    </cfRule>
    <cfRule type="expression" dxfId="42" priority="91">
      <formula>$A6=7</formula>
    </cfRule>
    <cfRule type="expression" dxfId="41" priority="92">
      <formula>$A6=8</formula>
    </cfRule>
    <cfRule type="expression" dxfId="40" priority="93">
      <formula>$A6=9</formula>
    </cfRule>
    <cfRule type="expression" dxfId="39" priority="94">
      <formula>$A6=10</formula>
    </cfRule>
  </conditionalFormatting>
  <conditionalFormatting sqref="I158">
    <cfRule type="dataBar" priority="17">
      <dataBar>
        <cfvo type="num" val="0"/>
        <cfvo type="num" val="1"/>
        <color theme="7" tint="0.39997558519241921"/>
      </dataBar>
      <extLst>
        <ext xmlns:x14="http://schemas.microsoft.com/office/spreadsheetml/2009/9/main" uri="{B025F937-C7B1-47D3-B67F-A62EFF666E3E}">
          <x14:id>{75E651E3-8317-45BB-9684-78705468F9E0}</x14:id>
        </ext>
      </extLst>
    </cfRule>
  </conditionalFormatting>
  <conditionalFormatting sqref="I158">
    <cfRule type="expression" dxfId="38" priority="18">
      <formula>$A158=1</formula>
    </cfRule>
    <cfRule type="expression" dxfId="37" priority="19">
      <formula>$A158=2</formula>
    </cfRule>
    <cfRule type="expression" dxfId="36" priority="20">
      <formula>$A158=3</formula>
    </cfRule>
    <cfRule type="expression" dxfId="35" priority="21">
      <formula>$A158=4</formula>
    </cfRule>
    <cfRule type="expression" dxfId="34" priority="22">
      <formula>$A158=5</formula>
    </cfRule>
    <cfRule type="expression" dxfId="33" priority="23">
      <formula>$A158=6</formula>
    </cfRule>
    <cfRule type="expression" dxfId="32" priority="24">
      <formula>$A158=7</formula>
    </cfRule>
    <cfRule type="expression" dxfId="31" priority="25">
      <formula>$A158=8</formula>
    </cfRule>
    <cfRule type="expression" dxfId="30" priority="26">
      <formula>$A158=9</formula>
    </cfRule>
    <cfRule type="expression" dxfId="29" priority="27">
      <formula>$A158=10</formula>
    </cfRule>
  </conditionalFormatting>
  <conditionalFormatting sqref="I158:I165">
    <cfRule type="dataBar" priority="4">
      <dataBar>
        <cfvo type="num" val="0"/>
        <cfvo type="num" val="1"/>
        <color theme="7" tint="0.39997558519241921"/>
      </dataBar>
      <extLst>
        <ext xmlns:x14="http://schemas.microsoft.com/office/spreadsheetml/2009/9/main" uri="{B025F937-C7B1-47D3-B67F-A62EFF666E3E}">
          <x14:id>{1CB2588A-2394-44AC-9712-415F26A9DFB6}</x14:id>
        </ext>
      </extLst>
    </cfRule>
    <cfRule type="expression" dxfId="28" priority="5">
      <formula>$A158=1</formula>
    </cfRule>
    <cfRule type="expression" dxfId="27" priority="6">
      <formula>$A158=2</formula>
    </cfRule>
    <cfRule type="expression" dxfId="26" priority="7">
      <formula>$A158=3</formula>
    </cfRule>
    <cfRule type="expression" dxfId="25" priority="8">
      <formula>$A158=4</formula>
    </cfRule>
    <cfRule type="expression" dxfId="24" priority="9">
      <formula>$A158=5</formula>
    </cfRule>
    <cfRule type="expression" dxfId="23" priority="10">
      <formula>$A158=6</formula>
    </cfRule>
    <cfRule type="expression" dxfId="22" priority="11">
      <formula>$A158=7</formula>
    </cfRule>
    <cfRule type="expression" dxfId="21" priority="12">
      <formula>$A158=8</formula>
    </cfRule>
    <cfRule type="expression" dxfId="20" priority="13">
      <formula>$A158=9</formula>
    </cfRule>
    <cfRule type="expression" dxfId="19" priority="14">
      <formula>$A158=10</formula>
    </cfRule>
  </conditionalFormatting>
  <dataValidations disablePrompts="1" count="3">
    <dataValidation type="list" showInputMessage="1" showErrorMessage="1" sqref="Y158:Y165" xr:uid="{00000000-0002-0000-0800-000000000000}">
      <formula1>"1,2,3"</formula1>
    </dataValidation>
    <dataValidation type="list" allowBlank="1" showInputMessage="1" showErrorMessage="1" errorTitle="Priority" error="Please select priority 1 to 3" sqref="U6:U165" xr:uid="{00000000-0002-0000-0800-000001000000}">
      <formula1>"1,2,3"</formula1>
    </dataValidation>
    <dataValidation type="list" showInputMessage="1" sqref="Y6:Y157" xr:uid="{E746D056-E566-4EAE-8EE6-580BA951F66E}">
      <formula1>"1,2,3"</formula1>
    </dataValidation>
  </dataValidations>
  <hyperlinks>
    <hyperlink ref="F8" location="sIndikatoren!C9" tooltip="Detail" display="sIndikatoren!C9" xr:uid="{00000000-0004-0000-0800-000001000000}"/>
    <hyperlink ref="F10" location="sIndikatoren!C11" tooltip="Detail" display="sIndikatoren!C11" xr:uid="{00000000-0004-0000-0800-000002000000}"/>
    <hyperlink ref="F12" location="sIndikatoren!C13" tooltip="Detail" display="sIndikatoren!C13" xr:uid="{00000000-0004-0000-0800-000003000000}"/>
    <hyperlink ref="F14" location="sIndikatoren!C15" tooltip="Detail" display="sIndikatoren!C15" xr:uid="{00000000-0004-0000-0800-000004000000}"/>
    <hyperlink ref="F16" location="sIndikatoren!C17" tooltip="Detail" display="sIndikatoren!C17" xr:uid="{00000000-0004-0000-0800-000005000000}"/>
    <hyperlink ref="F18" location="sIndikatoren!C19" tooltip="Detail" display="sIndikatoren!C19" xr:uid="{00000000-0004-0000-0800-000006000000}"/>
    <hyperlink ref="F20" location="sIndikatoren!C21" tooltip="Detail" display="sIndikatoren!C21" xr:uid="{00000000-0004-0000-0800-000007000000}"/>
    <hyperlink ref="F24" location="sIndikatoren!C25" tooltip="Detail" display="sIndikatoren!C25" xr:uid="{00000000-0004-0000-0800-000009000000}"/>
    <hyperlink ref="F26" location="sIndikatoren!C27" tooltip="Detail" display="sIndikatoren!C27" xr:uid="{00000000-0004-0000-0800-00000A000000}"/>
    <hyperlink ref="F28" location="sIndikatoren!C29" tooltip="Detail" display="sIndikatoren!C29" xr:uid="{00000000-0004-0000-0800-00000B000000}"/>
    <hyperlink ref="F30" location="sIndikatoren!C31" tooltip="Detail" display="sIndikatoren!C31" xr:uid="{00000000-0004-0000-0800-00000C000000}"/>
    <hyperlink ref="F32" location="sIndikatoren!C33" tooltip="Detail" display="sIndikatoren!C33" xr:uid="{00000000-0004-0000-0800-00000D000000}"/>
    <hyperlink ref="F34" location="sIndikatoren!C35" tooltip="Detail" display="sIndikatoren!C35" xr:uid="{00000000-0004-0000-0800-00000E000000}"/>
    <hyperlink ref="F36" location="sIndikatoren!C37" tooltip="Detail" display="sIndikatoren!C37" xr:uid="{00000000-0004-0000-0800-00000F000000}"/>
    <hyperlink ref="F38" location="sIndikatoren!C39" tooltip="Detail" display="sIndikatoren!C39" xr:uid="{00000000-0004-0000-0800-000010000000}"/>
    <hyperlink ref="F40" location="sIndikatoren!C41" tooltip="Detail" display="sIndikatoren!C41" xr:uid="{00000000-0004-0000-0800-000011000000}"/>
    <hyperlink ref="F42" location="sIndikatoren!C43" tooltip="Detail" display="sIndikatoren!C43" xr:uid="{00000000-0004-0000-0800-000012000000}"/>
    <hyperlink ref="F44" location="sIndikatoren!C45" tooltip="Detail" display="sIndikatoren!C45" xr:uid="{00000000-0004-0000-0800-000013000000}"/>
    <hyperlink ref="F46" location="sIndikatoren!C47" tooltip="Detail" display="sIndikatoren!C47" xr:uid="{00000000-0004-0000-0800-000014000000}"/>
    <hyperlink ref="F48" location="sIndikatoren!C49" tooltip="Detail" display="sIndikatoren!C49" xr:uid="{00000000-0004-0000-0800-000015000000}"/>
    <hyperlink ref="F50" location="sIndikatoren!C51" tooltip="Detail" display="sIndikatoren!C51" xr:uid="{00000000-0004-0000-0800-000016000000}"/>
    <hyperlink ref="F52" location="sIndikatoren!C53" tooltip="Detail" display="sIndikatoren!C53" xr:uid="{00000000-0004-0000-0800-000017000000}"/>
    <hyperlink ref="F54" location="sIndikatoren!C55" tooltip="Detail" display="sIndikatoren!C55" xr:uid="{00000000-0004-0000-0800-000018000000}"/>
    <hyperlink ref="F55:F69" location="sIndikatoren!C30" tooltip="Detail" display="sIndikatoren!C30" xr:uid="{00000000-0004-0000-0800-000019000000}"/>
    <hyperlink ref="F56" location="sIndikatoren!C57" tooltip="Detail" display="sIndikatoren!C57" xr:uid="{00000000-0004-0000-0800-00001A000000}"/>
    <hyperlink ref="F58" location="sIndikatoren!C59" tooltip="Detail" display="sIndikatoren!C59" xr:uid="{00000000-0004-0000-0800-00001B000000}"/>
    <hyperlink ref="F60" location="sIndikatoren!C61" tooltip="Detail" display="sIndikatoren!C61" xr:uid="{00000000-0004-0000-0800-00001C000000}"/>
    <hyperlink ref="F62" location="sIndikatoren!C63" tooltip="Detail" display="sIndikatoren!C63" xr:uid="{00000000-0004-0000-0800-00001D000000}"/>
    <hyperlink ref="F64" location="sIndikatoren!C65" tooltip="Detail" display="sIndikatoren!C65" xr:uid="{00000000-0004-0000-0800-00001E000000}"/>
    <hyperlink ref="F66" location="sIndikatoren!C67" tooltip="Detail" display="sIndikatoren!C67" xr:uid="{00000000-0004-0000-0800-00001F000000}"/>
    <hyperlink ref="F68" location="sIndikatoren!C69" tooltip="Detail" display="sIndikatoren!C69" xr:uid="{00000000-0004-0000-0800-000020000000}"/>
    <hyperlink ref="F70" location="sIndikatoren!C71" tooltip="Detail" display="sIndikatoren!C71" xr:uid="{00000000-0004-0000-0800-000021000000}"/>
    <hyperlink ref="F72" location="sIndikatoren!C73" tooltip="Detail" display="sIndikatoren!C73" xr:uid="{00000000-0004-0000-0800-000022000000}"/>
    <hyperlink ref="F74" location="sIndikatoren!C75" tooltip="Detail" display="sIndikatoren!C75" xr:uid="{00000000-0004-0000-0800-000023000000}"/>
    <hyperlink ref="F76" location="sIndikatoren!C77" tooltip="Detail" display="sIndikatoren!C77" xr:uid="{00000000-0004-0000-0800-000024000000}"/>
    <hyperlink ref="F78" location="sIndikatoren!C79" tooltip="Detail" display="sIndikatoren!C79" xr:uid="{00000000-0004-0000-0800-000025000000}"/>
    <hyperlink ref="F80" location="sIndikatoren!C81" tooltip="Detail" display="sIndikatoren!C81" xr:uid="{00000000-0004-0000-0800-000026000000}"/>
    <hyperlink ref="F82" location="sIndikatoren!C83" tooltip="Detail" display="sIndikatoren!C83" xr:uid="{00000000-0004-0000-0800-000027000000}"/>
    <hyperlink ref="F84" location="sIndikatoren!C85" tooltip="Detail" display="sIndikatoren!C85" xr:uid="{00000000-0004-0000-0800-000028000000}"/>
    <hyperlink ref="F86" location="sIndikatoren!C87" tooltip="Detail" display="sIndikatoren!C87" xr:uid="{00000000-0004-0000-0800-000029000000}"/>
    <hyperlink ref="F88" location="sIndikatoren!C89" tooltip="Detail" display="sIndikatoren!C89" xr:uid="{00000000-0004-0000-0800-00002A000000}"/>
    <hyperlink ref="F90" location="sIndikatoren!C91" tooltip="Detail" display="sIndikatoren!C91" xr:uid="{00000000-0004-0000-0800-00002B000000}"/>
    <hyperlink ref="F92" location="sIndikatoren!C93" tooltip="Detail" display="sIndikatoren!C93" xr:uid="{00000000-0004-0000-0800-00002C000000}"/>
    <hyperlink ref="F94" location="sIndikatoren!C95" tooltip="Detail" display="sIndikatoren!C95" xr:uid="{00000000-0004-0000-0800-00002D000000}"/>
    <hyperlink ref="F96" location="sIndikatoren!C97" tooltip="Detail" display="sIndikatoren!C97" xr:uid="{00000000-0004-0000-0800-00002E000000}"/>
    <hyperlink ref="F98" location="sIndikatoren!C99" tooltip="Detail" display="sIndikatoren!C99" xr:uid="{00000000-0004-0000-0800-00002F000000}"/>
    <hyperlink ref="F100" location="sIndikatoren!C101" tooltip="Detail" display="sIndikatoren!C101" xr:uid="{00000000-0004-0000-0800-000030000000}"/>
    <hyperlink ref="F102" location="sIndikatoren!C103" tooltip="Detail" display="sIndikatoren!C103" xr:uid="{00000000-0004-0000-0800-000031000000}"/>
    <hyperlink ref="F104" location="sIndikatoren!C105" tooltip="Detail" display="sIndikatoren!C105" xr:uid="{00000000-0004-0000-0800-000032000000}"/>
    <hyperlink ref="F106" location="sIndikatoren!C107" tooltip="Detail" display="sIndikatoren!C107" xr:uid="{00000000-0004-0000-0800-000033000000}"/>
    <hyperlink ref="F108" location="sIndikatoren!C109" tooltip="Detail" display="sIndikatoren!C109" xr:uid="{00000000-0004-0000-0800-000034000000}"/>
    <hyperlink ref="F110" location="sIndikatoren!C111" tooltip="Detail" display="sIndikatoren!C111" xr:uid="{00000000-0004-0000-0800-000035000000}"/>
    <hyperlink ref="F112" location="sIndikatoren!C113" tooltip="Detail" display="sIndikatoren!C113" xr:uid="{00000000-0004-0000-0800-000036000000}"/>
    <hyperlink ref="F114" location="sIndikatoren!C115" tooltip="Detail" display="sIndikatoren!C115" xr:uid="{00000000-0004-0000-0800-000037000000}"/>
    <hyperlink ref="F116" location="sIndikatoren!C117" tooltip="Detail" display="sIndikatoren!C117" xr:uid="{00000000-0004-0000-0800-000038000000}"/>
    <hyperlink ref="F118" location="sIndikatoren!C119" tooltip="Detail" display="sIndikatoren!C119" xr:uid="{00000000-0004-0000-0800-000039000000}"/>
    <hyperlink ref="F120" location="sIndikatoren!C121" tooltip="Detail" display="sIndikatoren!C121" xr:uid="{00000000-0004-0000-0800-00003A000000}"/>
    <hyperlink ref="F122" location="sIndikatoren!C123" tooltip="Detail" display="sIndikatoren!C123" xr:uid="{00000000-0004-0000-0800-00003B000000}"/>
    <hyperlink ref="F124" location="sIndikatoren!C125" tooltip="Detail" display="sIndikatoren!C125" xr:uid="{00000000-0004-0000-0800-00003C000000}"/>
    <hyperlink ref="F126" location="sIndikatoren!C127" tooltip="Detail" display="sIndikatoren!C127" xr:uid="{00000000-0004-0000-0800-00003D000000}"/>
    <hyperlink ref="F128" location="sIndikatoren!C129" tooltip="Detail" display="sIndikatoren!C129" xr:uid="{00000000-0004-0000-0800-00003E000000}"/>
    <hyperlink ref="F130" location="sIndikatoren!C131" tooltip="Detail" display="sIndikatoren!C131" xr:uid="{00000000-0004-0000-0800-00003F000000}"/>
    <hyperlink ref="F132" location="sIndikatoren!C133" tooltip="Detail" display="sIndikatoren!C133" xr:uid="{00000000-0004-0000-0800-000040000000}"/>
    <hyperlink ref="F134" location="sIndikatoren!C135" tooltip="Detail" display="sIndikatoren!C135" xr:uid="{00000000-0004-0000-0800-000041000000}"/>
    <hyperlink ref="F136" location="sIndikatoren!C137" tooltip="Detail" display="sIndikatoren!C137" xr:uid="{00000000-0004-0000-0800-000042000000}"/>
    <hyperlink ref="F138" location="sIndikatoren!C139" tooltip="Detail" display="sIndikatoren!C139" xr:uid="{00000000-0004-0000-0800-000043000000}"/>
    <hyperlink ref="F140" location="sIndikatoren!C141" tooltip="Detail" display="sIndikatoren!C141" xr:uid="{00000000-0004-0000-0800-000044000000}"/>
    <hyperlink ref="F142" location="sIndikatoren!C143" tooltip="Detail" display="sIndikatoren!C143" xr:uid="{00000000-0004-0000-0800-000045000000}"/>
    <hyperlink ref="F144" location="sIndikatoren!C145" tooltip="Detail" display="sIndikatoren!C145" xr:uid="{00000000-0004-0000-0800-000046000000}"/>
    <hyperlink ref="F146" location="sIndikatoren!C147" tooltip="Detail" display="sIndikatoren!C147" xr:uid="{00000000-0004-0000-0800-000047000000}"/>
    <hyperlink ref="F148" location="sIndikatoren!C149" tooltip="Detail" display="sIndikatoren!C149" xr:uid="{00000000-0004-0000-0800-000048000000}"/>
    <hyperlink ref="F150" location="sIndikatoren!C151" tooltip="Detail" display="sIndikatoren!C151" xr:uid="{00000000-0004-0000-0800-000049000000}"/>
    <hyperlink ref="F152" location="sIndikatoren!C153" tooltip="Detail" display="sIndikatoren!C153" xr:uid="{00000000-0004-0000-0800-00004A000000}"/>
    <hyperlink ref="F154" location="sIndikatoren!C155" tooltip="Detail" display="sIndikatoren!C155" xr:uid="{00000000-0004-0000-0800-00004B000000}"/>
    <hyperlink ref="F156" location="sIndikatoren!C157" tooltip="Detail" display="sIndikatoren!C157" xr:uid="{00000000-0004-0000-0800-00004C000000}"/>
    <hyperlink ref="F158" location="sIndikatoren!C159" tooltip="Detail" display="sIndikatoren!C159" xr:uid="{00000000-0004-0000-0800-00004D000000}"/>
    <hyperlink ref="F160" location="sIndikatoren!C161" tooltip="Detail" display="sIndikatoren!C161" xr:uid="{00000000-0004-0000-0800-00004E000000}"/>
    <hyperlink ref="F162" location="sIndikatoren!C163" tooltip="Detail" display="sIndikatoren!C163" xr:uid="{00000000-0004-0000-0800-00004F000000}"/>
    <hyperlink ref="F164" location="sIndikatoren!C165" tooltip="Detail" display="sIndikatoren!C165" xr:uid="{00000000-0004-0000-0800-000050000000}"/>
    <hyperlink ref="F6" location="sIndikatoren!C7" tooltip="Detail" display="sIndikatoren!C7" xr:uid="{00000000-0004-0000-0800-000000000000}"/>
    <hyperlink ref="F22" location="sIndikatoren!C23" tooltip="Detail" display="sIndikatoren!C23" xr:uid="{00000000-0004-0000-0800-000008000000}"/>
  </hyperlinks>
  <pageMargins left="0.19685039370078741" right="0.19685039370078741" top="0.31496062992125984" bottom="0.43307086614173229" header="0" footer="0.19685039370078741"/>
  <pageSetup paperSize="8" scale="48" fitToHeight="3" orientation="landscape" r:id="rId1"/>
  <headerFooter>
    <oddFooter>&amp;L&amp;8(c) S. Imboden&amp;C&amp;8printed &amp;D&amp;R&amp;8&amp;P/&amp;N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050" r:id="rId4" name="Drop Down 88">
              <controlPr defaultSize="0" print="0" autoLine="0" autoPict="0">
                <anchor moveWithCells="1">
                  <from>
                    <xdr:col>22</xdr:col>
                    <xdr:colOff>285750</xdr:colOff>
                    <xdr:row>2</xdr:row>
                    <xdr:rowOff>90488</xdr:rowOff>
                  </from>
                  <to>
                    <xdr:col>23</xdr:col>
                    <xdr:colOff>500063</xdr:colOff>
                    <xdr:row>2</xdr:row>
                    <xdr:rowOff>242888</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6950110-5BF7-4274-8FC4-591CF9BCB40F}">
            <x14:dataBar minLength="0" maxLength="100" direction="leftToRight" negativeBarColorSameAsPositive="1">
              <x14:cfvo type="num">
                <xm:f>0</xm:f>
              </x14:cfvo>
              <x14:cfvo type="num">
                <xm:f>1</xm:f>
              </x14:cfvo>
              <x14:axisColor rgb="FF000000"/>
            </x14:dataBar>
          </x14:cfRule>
          <xm:sqref>Q6:Q157</xm:sqref>
        </x14:conditionalFormatting>
        <x14:conditionalFormatting xmlns:xm="http://schemas.microsoft.com/office/excel/2006/main">
          <x14:cfRule type="dataBar" id="{4610CEA2-4E70-4849-816F-CE73A4089A73}">
            <x14:dataBar minLength="0" maxLength="100" direction="leftToRight" negativeBarColorSameAsPositive="1">
              <x14:cfvo type="num">
                <xm:f>0</xm:f>
              </x14:cfvo>
              <x14:cfvo type="num">
                <xm:f>1</xm:f>
              </x14:cfvo>
              <x14:axisColor rgb="FF000000"/>
            </x14:dataBar>
          </x14:cfRule>
          <xm:sqref>I6</xm:sqref>
        </x14:conditionalFormatting>
        <x14:conditionalFormatting xmlns:xm="http://schemas.microsoft.com/office/excel/2006/main">
          <x14:cfRule type="dataBar" id="{1760E3DB-CF38-42A1-83BC-C182A8E1ECC8}">
            <x14:dataBar minLength="0" maxLength="100" direction="leftToRight" negativeBarColorSameAsPositive="1">
              <x14:cfvo type="num">
                <xm:f>0</xm:f>
              </x14:cfvo>
              <x14:cfvo type="num">
                <xm:f>1</xm:f>
              </x14:cfvo>
              <x14:axisColor rgb="FF000000"/>
            </x14:dataBar>
          </x14:cfRule>
          <xm:sqref>I8</xm:sqref>
        </x14:conditionalFormatting>
        <x14:conditionalFormatting xmlns:xm="http://schemas.microsoft.com/office/excel/2006/main">
          <x14:cfRule type="dataBar" id="{81B734A1-F54D-4B57-A9C8-3CC2608A6480}">
            <x14:dataBar minLength="0" maxLength="100" direction="leftToRight" negativeBarColorSameAsPositive="1">
              <x14:cfvo type="num">
                <xm:f>0</xm:f>
              </x14:cfvo>
              <x14:cfvo type="num">
                <xm:f>1</xm:f>
              </x14:cfvo>
              <x14:axisColor rgb="FF000000"/>
            </x14:dataBar>
          </x14:cfRule>
          <xm:sqref>I10 I12 I14 I16 I18 I20 I22 I24 I26 I28 I30 I32 I34 I36 I38 I40 I42 I44 I46 I48 I50 I52 I54 I56 I58 I60 I62 I64 I66 I68 I70 I72 I74 I76 I78 I80 I82 I84 I86 I88 I90 I92 I94 I96 I98 I100 I102 I104 I106 I108 I110 I112 I114 I116 I118 I120 I122 I124 I126 I128 I130 I132 I134 I136 I138 I140 I142 I144 I146 I148 I150</xm:sqref>
        </x14:conditionalFormatting>
        <x14:conditionalFormatting xmlns:xm="http://schemas.microsoft.com/office/excel/2006/main">
          <x14:cfRule type="dataBar" id="{187768E2-5A06-4FB8-AF4E-8C05788B6968}">
            <x14:dataBar minLength="0" maxLength="100" direction="leftToRight" negativeBarColorSameAsPositive="1">
              <x14:cfvo type="num">
                <xm:f>0</xm:f>
              </x14:cfvo>
              <x14:cfvo type="num">
                <xm:f>1</xm:f>
              </x14:cfvo>
              <x14:axisColor rgb="FF000000"/>
            </x14:dataBar>
          </x14:cfRule>
          <xm:sqref>I6:I157</xm:sqref>
        </x14:conditionalFormatting>
        <x14:conditionalFormatting xmlns:xm="http://schemas.microsoft.com/office/excel/2006/main">
          <x14:cfRule type="dataBar" id="{75E651E3-8317-45BB-9684-78705468F9E0}">
            <x14:dataBar minLength="0" maxLength="100" direction="leftToRight" negativeBarColorSameAsPositive="1">
              <x14:cfvo type="num">
                <xm:f>0</xm:f>
              </x14:cfvo>
              <x14:cfvo type="num">
                <xm:f>1</xm:f>
              </x14:cfvo>
              <x14:axisColor rgb="FF000000"/>
            </x14:dataBar>
          </x14:cfRule>
          <xm:sqref>I158</xm:sqref>
        </x14:conditionalFormatting>
        <x14:conditionalFormatting xmlns:xm="http://schemas.microsoft.com/office/excel/2006/main">
          <x14:cfRule type="dataBar" id="{1CB2588A-2394-44AC-9712-415F26A9DFB6}">
            <x14:dataBar minLength="0" maxLength="100" direction="leftToRight" negativeBarColorSameAsPositive="1">
              <x14:cfvo type="num">
                <xm:f>0</xm:f>
              </x14:cfvo>
              <x14:cfvo type="num">
                <xm:f>1</xm:f>
              </x14:cfvo>
              <x14:axisColor rgb="FF000000"/>
            </x14:dataBar>
          </x14:cfRule>
          <xm:sqref>I158:I165</xm:sqref>
        </x14:conditionalFormatting>
        <x14:conditionalFormatting xmlns:xm="http://schemas.microsoft.com/office/excel/2006/main">
          <x14:cfRule type="iconSet" priority="858" id="{45895A6A-DDD4-4EF4-835D-80B8B9074FD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J6:J11 J22:J75 J86:J137 J150:J151</xm:sqref>
        </x14:conditionalFormatting>
        <x14:conditionalFormatting xmlns:xm="http://schemas.microsoft.com/office/excel/2006/main">
          <x14:cfRule type="iconSet" priority="17204" id="{6DEFFD68-37E2-4EF5-B796-9EC3B1A0A0CC}">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R6:R11 R22:R27 R38:R157</xm:sqref>
        </x14:conditionalFormatting>
        <x14:conditionalFormatting xmlns:xm="http://schemas.microsoft.com/office/excel/2006/main">
          <x14:cfRule type="iconSet" priority="711" id="{6EFCAADE-592C-400C-A899-4FD19C2DE48C}">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J12:J21</xm:sqref>
        </x14:conditionalFormatting>
        <x14:conditionalFormatting xmlns:xm="http://schemas.microsoft.com/office/excel/2006/main">
          <x14:cfRule type="iconSet" priority="743" id="{44124FC9-6777-4C20-B8CA-BBDC2D805B1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R12:R21</xm:sqref>
        </x14:conditionalFormatting>
        <x14:conditionalFormatting xmlns:xm="http://schemas.microsoft.com/office/excel/2006/main">
          <x14:cfRule type="iconSet" priority="17265" id="{E467351A-8AA5-4A46-8F32-60DC407C4FFD}">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R28:R37</xm:sqref>
        </x14:conditionalFormatting>
        <x14:conditionalFormatting xmlns:xm="http://schemas.microsoft.com/office/excel/2006/main">
          <x14:cfRule type="iconSet" priority="541" id="{1C95445E-116F-432E-B055-7C2864184F02}">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J76:J85</xm:sqref>
        </x14:conditionalFormatting>
        <x14:conditionalFormatting xmlns:xm="http://schemas.microsoft.com/office/excel/2006/main">
          <x14:cfRule type="iconSet" priority="267" id="{76584AC0-5329-4970-804D-9B49A314B1A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J138:J149</xm:sqref>
        </x14:conditionalFormatting>
        <x14:conditionalFormatting xmlns:xm="http://schemas.microsoft.com/office/excel/2006/main">
          <x14:cfRule type="iconSet" priority="226" id="{D0F519FE-CFD5-45A6-A9D7-018268E738D9}">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J152:J165</xm:sqref>
        </x14:conditionalFormatting>
        <x14:conditionalFormatting xmlns:xm="http://schemas.microsoft.com/office/excel/2006/main">
          <x14:cfRule type="expression" priority="165" id="{7A3282BD-0A43-4F47-A507-6C618B7BF3D5}">
            <xm:f>AND(N6&lt;&gt;"",Q6&gt;=Logo!$B$16)</xm:f>
            <x14:dxf>
              <fill>
                <patternFill>
                  <bgColor theme="6" tint="0.79998168889431442"/>
                </patternFill>
              </fill>
            </x14:dxf>
          </x14:cfRule>
          <x14:cfRule type="cellIs" priority="166" operator="between" id="{7B59BDD7-A11C-4C92-92C4-3D1D4FD71E2A}">
            <xm:f>Logo!$B$15</xm:f>
            <xm:f>Logo!$F$15</xm:f>
            <x14:dxf>
              <fill>
                <patternFill>
                  <bgColor theme="9" tint="0.59996337778862885"/>
                </patternFill>
              </fill>
            </x14:dxf>
          </x14:cfRule>
          <x14:cfRule type="cellIs" priority="167" operator="between" id="{E7D91BBB-AA24-4705-A8C1-33E684EC6765}">
            <xm:f>0.1</xm:f>
            <xm:f>Logo!$F$14</xm:f>
            <x14:dxf>
              <fill>
                <patternFill>
                  <bgColor theme="5" tint="0.59996337778862885"/>
                </patternFill>
              </fill>
            </x14:dxf>
          </x14:cfRule>
          <xm:sqref>Q6:Q157</xm:sqref>
        </x14:conditionalFormatting>
        <x14:conditionalFormatting xmlns:xm="http://schemas.microsoft.com/office/excel/2006/main">
          <x14:cfRule type="expression" priority="151" id="{F9E10B28-28E4-4E6E-ABAC-9783E6450E54}">
            <xm:f>AND(F6&lt;&gt;"",I6&gt;=Logo!$B$16)</xm:f>
            <x14:dxf>
              <fill>
                <patternFill>
                  <bgColor theme="6" tint="0.79998168889431442"/>
                </patternFill>
              </fill>
            </x14:dxf>
          </x14:cfRule>
          <x14:cfRule type="cellIs" priority="152" operator="between" id="{668A96E4-F2C7-4A6D-A7E3-F7029C830E52}">
            <xm:f>Logo!$B$15</xm:f>
            <xm:f>Logo!$F$15</xm:f>
            <x14:dxf>
              <fill>
                <patternFill>
                  <bgColor theme="9" tint="0.59996337778862885"/>
                </patternFill>
              </fill>
            </x14:dxf>
          </x14:cfRule>
          <x14:cfRule type="cellIs" priority="153" operator="lessThanOrEqual" id="{954BBA9A-433D-4B68-A707-A25E8EADA365}">
            <xm:f>Logo!$F$14</xm:f>
            <x14:dxf>
              <fill>
                <patternFill>
                  <bgColor theme="5" tint="0.59996337778862885"/>
                </patternFill>
              </fill>
            </x14:dxf>
          </x14:cfRule>
          <xm:sqref>I6</xm:sqref>
        </x14:conditionalFormatting>
        <x14:conditionalFormatting xmlns:xm="http://schemas.microsoft.com/office/excel/2006/main">
          <x14:cfRule type="expression" priority="123" id="{8CC6997E-BB21-44E1-8556-9D90E84EED65}">
            <xm:f>AND(F8&lt;&gt;"",I8&gt;=Logo!$B$16)</xm:f>
            <x14:dxf>
              <fill>
                <patternFill>
                  <bgColor theme="6" tint="0.79998168889431442"/>
                </patternFill>
              </fill>
            </x14:dxf>
          </x14:cfRule>
          <x14:cfRule type="cellIs" priority="124" operator="between" id="{9BB820D9-BA15-4A9D-BCA7-ADE44691492D}">
            <xm:f>Logo!$B$15</xm:f>
            <xm:f>Logo!$F$15</xm:f>
            <x14:dxf>
              <fill>
                <patternFill>
                  <bgColor theme="9" tint="0.59996337778862885"/>
                </patternFill>
              </fill>
            </x14:dxf>
          </x14:cfRule>
          <x14:cfRule type="cellIs" priority="125" operator="lessThanOrEqual" id="{8B4115BB-03CB-4F45-B429-3044536D1B94}">
            <xm:f>Logo!$F$14</xm:f>
            <x14:dxf>
              <fill>
                <patternFill>
                  <bgColor theme="5" tint="0.59996337778862885"/>
                </patternFill>
              </fill>
            </x14:dxf>
          </x14:cfRule>
          <xm:sqref>I8</xm:sqref>
        </x14:conditionalFormatting>
        <x14:conditionalFormatting xmlns:xm="http://schemas.microsoft.com/office/excel/2006/main">
          <x14:cfRule type="expression" priority="109" id="{2AC30C6B-5664-49D8-BC45-00844D9A7E50}">
            <xm:f>AND(F10&lt;&gt;"",I10&gt;=Logo!$B$16)</xm:f>
            <x14:dxf>
              <fill>
                <patternFill>
                  <bgColor theme="6" tint="0.79998168889431442"/>
                </patternFill>
              </fill>
            </x14:dxf>
          </x14:cfRule>
          <x14:cfRule type="cellIs" priority="110" operator="between" id="{B056007D-75BA-437E-9BF6-DA541986BEDB}">
            <xm:f>Logo!$B$15</xm:f>
            <xm:f>Logo!$F$15</xm:f>
            <x14:dxf>
              <fill>
                <patternFill>
                  <bgColor theme="9" tint="0.59996337778862885"/>
                </patternFill>
              </fill>
            </x14:dxf>
          </x14:cfRule>
          <xm:sqref>I10 I12 I14 I16 I18 I20 I22 I24 I26 I28 I30 I32 I34 I36 I38 I40 I42 I44 I46 I48 I50 I52 I54 I56 I58 I60 I62 I64 I66 I68 I70 I72 I74 I76 I78 I80 I82 I84 I86 I88 I90 I92 I94 I96 I98 I100 I102 I104 I106 I108 I110 I112 I114 I116 I118 I120 I122 I124 I126 I128 I130 I132 I134 I136 I138 I140 I142 I144 I146 I148 I150</xm:sqref>
        </x14:conditionalFormatting>
        <x14:conditionalFormatting xmlns:xm="http://schemas.microsoft.com/office/excel/2006/main">
          <x14:cfRule type="iconSet" priority="40" id="{7930B8D1-E709-48CC-84AB-FD7334232941}">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R158:R165</xm:sqref>
        </x14:conditionalFormatting>
        <x14:conditionalFormatting xmlns:xm="http://schemas.microsoft.com/office/excel/2006/main">
          <x14:cfRule type="iconSet" priority="28" id="{C2838F8E-82AC-4003-968B-B1E0E03E7937}">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R44:R53 R68:R77 R92:R101 R116:R125 R140:R149</xm:sqref>
        </x14:conditionalFormatting>
        <x14:conditionalFormatting xmlns:xm="http://schemas.microsoft.com/office/excel/2006/main">
          <x14:cfRule type="iconSet" priority="29" id="{8D6DACBC-7ECC-493C-9F56-493406472A95}">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R60:R61 R84:R85 R108:R109 R132:R133 R156:R157</xm:sqref>
        </x14:conditionalFormatting>
        <x14:conditionalFormatting xmlns:xm="http://schemas.microsoft.com/office/excel/2006/main">
          <x14:cfRule type="expression" priority="81" id="{A9607F0A-BC1F-426D-8097-30CC583ECC96}">
            <xm:f>AND(F6&lt;&gt;"",I6&gt;=Logo!$B$16)</xm:f>
            <x14:dxf>
              <fill>
                <patternFill>
                  <bgColor theme="6" tint="0.79998168889431442"/>
                </patternFill>
              </fill>
            </x14:dxf>
          </x14:cfRule>
          <x14:cfRule type="cellIs" priority="82" operator="between" id="{1C0334CD-0E83-40D2-819B-4F0AF58F2EFF}">
            <xm:f>Logo!$B$15</xm:f>
            <xm:f>Logo!$F$15</xm:f>
            <x14:dxf>
              <fill>
                <patternFill>
                  <bgColor theme="9" tint="0.59996337778862885"/>
                </patternFill>
              </fill>
            </x14:dxf>
          </x14:cfRule>
          <x14:cfRule type="cellIs" priority="83" operator="between" id="{653186DB-0604-4E3A-9E6A-954F8C0B1CE6}">
            <xm:f>0.1</xm:f>
            <xm:f>Logo!$F$14</xm:f>
            <x14:dxf>
              <fill>
                <patternFill>
                  <bgColor theme="5" tint="0.59996337778862885"/>
                </patternFill>
              </fill>
            </x14:dxf>
          </x14:cfRule>
          <xm:sqref>I6:I157</xm:sqref>
        </x14:conditionalFormatting>
        <x14:conditionalFormatting xmlns:xm="http://schemas.microsoft.com/office/excel/2006/main">
          <x14:cfRule type="expression" priority="15" id="{A79EB1F8-312B-4979-A4B2-5B8A58A8BAD5}">
            <xm:f>AND(F158&lt;&gt;"",I158&gt;=Logo!$B$16)</xm:f>
            <x14:dxf>
              <fill>
                <patternFill>
                  <bgColor theme="6" tint="0.79998168889431442"/>
                </patternFill>
              </fill>
            </x14:dxf>
          </x14:cfRule>
          <x14:cfRule type="cellIs" priority="16" operator="between" id="{7FCAB88A-5726-4F3A-A554-93DFE3B5CD6A}">
            <xm:f>Logo!$B$15</xm:f>
            <xm:f>Logo!$F$15</xm:f>
            <x14:dxf>
              <fill>
                <patternFill>
                  <bgColor theme="9" tint="0.59996337778862885"/>
                </patternFill>
              </fill>
            </x14:dxf>
          </x14:cfRule>
          <xm:sqref>I158</xm:sqref>
        </x14:conditionalFormatting>
        <x14:conditionalFormatting xmlns:xm="http://schemas.microsoft.com/office/excel/2006/main">
          <x14:cfRule type="expression" priority="1" id="{D225DBE4-1115-4B11-BD29-2A5C8DBFBBC1}">
            <xm:f>AND(F158&lt;&gt;"",I158&gt;=Logo!$B$16)</xm:f>
            <x14:dxf>
              <fill>
                <patternFill>
                  <bgColor theme="6" tint="0.79998168889431442"/>
                </patternFill>
              </fill>
            </x14:dxf>
          </x14:cfRule>
          <x14:cfRule type="cellIs" priority="2" operator="between" id="{7EED8AC2-A643-4B7F-8BFF-9DA08748C7A4}">
            <xm:f>Logo!$B$15</xm:f>
            <xm:f>Logo!$F$15</xm:f>
            <x14:dxf>
              <fill>
                <patternFill>
                  <bgColor theme="9" tint="0.59996337778862885"/>
                </patternFill>
              </fill>
            </x14:dxf>
          </x14:cfRule>
          <x14:cfRule type="cellIs" priority="3" operator="between" id="{FE79D8AF-CF07-43AA-B3E3-1B4912C86B2F}">
            <xm:f>0.1</xm:f>
            <xm:f>Logo!$F$14</xm:f>
            <x14:dxf>
              <fill>
                <patternFill>
                  <bgColor theme="5" tint="0.59996337778862885"/>
                </patternFill>
              </fill>
            </x14:dxf>
          </x14:cfRule>
          <xm:sqref>I158:I165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Kennzahlen1">
    <tabColor theme="5" tint="0.59999389629810485"/>
  </sheetPr>
  <dimension ref="B1:BKZ166"/>
  <sheetViews>
    <sheetView showGridLines="0" showRowColHeaders="0" zoomScaleNormal="100" workbookViewId="0">
      <pane ySplit="5" topLeftCell="A6" activePane="bottomLeft" state="frozen"/>
      <selection sqref="A1:XFD1048576"/>
      <selection pane="bottomLeft" activeCell="A2" sqref="A2"/>
    </sheetView>
  </sheetViews>
  <sheetFormatPr defaultColWidth="11.3984375" defaultRowHeight="13.15" x14ac:dyDescent="0.45"/>
  <cols>
    <col min="1" max="1" width="6.3984375" style="121" customWidth="1"/>
    <col min="2" max="2" width="4.1328125" style="122" customWidth="1"/>
    <col min="3" max="3" width="61" style="120" customWidth="1"/>
    <col min="4" max="4" width="39.59765625" style="121" customWidth="1"/>
    <col min="5" max="5" width="32.1328125" style="121" customWidth="1"/>
    <col min="6" max="6" width="19.1328125" style="121" customWidth="1"/>
    <col min="7" max="7" width="30.265625" style="121" customWidth="1"/>
    <col min="8" max="16384" width="11.3984375" style="121"/>
  </cols>
  <sheetData>
    <row r="1" spans="2:1664" s="93" customFormat="1" ht="45" customHeight="1" x14ac:dyDescent="0.4">
      <c r="B1" s="94" t="str">
        <f ca="1">' '!A75</f>
        <v>S  T  R  A  T  E  G  I  C    I  N  D  I  C  A  T  O  R  S</v>
      </c>
      <c r="C1" s="97"/>
      <c r="D1" s="98"/>
      <c r="E1" s="94"/>
      <c r="F1" s="94"/>
      <c r="G1" s="94"/>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c r="JI1" s="89"/>
      <c r="JJ1" s="89"/>
      <c r="JK1" s="89"/>
      <c r="JL1" s="89"/>
      <c r="JM1" s="89"/>
      <c r="JN1" s="89"/>
      <c r="JO1" s="89"/>
      <c r="JP1" s="89"/>
      <c r="JQ1" s="89"/>
      <c r="JR1" s="89"/>
      <c r="JS1" s="89"/>
      <c r="JT1" s="89"/>
      <c r="JU1" s="89"/>
      <c r="JV1" s="89"/>
      <c r="JW1" s="89"/>
      <c r="JX1" s="89"/>
      <c r="JY1" s="89"/>
      <c r="JZ1" s="89"/>
      <c r="KA1" s="89"/>
      <c r="KB1" s="89"/>
      <c r="KC1" s="89"/>
      <c r="KD1" s="89"/>
      <c r="KE1" s="89"/>
      <c r="KF1" s="89"/>
      <c r="KG1" s="89"/>
      <c r="KH1" s="89"/>
      <c r="KI1" s="89"/>
      <c r="KJ1" s="89"/>
      <c r="KK1" s="89"/>
      <c r="KL1" s="89"/>
      <c r="KM1" s="89"/>
      <c r="KN1" s="89"/>
      <c r="KO1" s="89"/>
      <c r="KP1" s="89"/>
      <c r="KQ1" s="89"/>
      <c r="KR1" s="89"/>
      <c r="KS1" s="89"/>
      <c r="KT1" s="89"/>
      <c r="KU1" s="89"/>
      <c r="KV1" s="89"/>
      <c r="KW1" s="89"/>
      <c r="KX1" s="89"/>
      <c r="KY1" s="89"/>
      <c r="KZ1" s="89"/>
      <c r="LA1" s="89"/>
      <c r="LB1" s="89"/>
      <c r="LC1" s="89"/>
      <c r="LD1" s="89"/>
      <c r="LE1" s="89"/>
      <c r="LF1" s="89"/>
      <c r="LG1" s="89"/>
      <c r="LH1" s="89"/>
      <c r="LI1" s="89"/>
      <c r="LJ1" s="89"/>
      <c r="LK1" s="89"/>
      <c r="LL1" s="89"/>
      <c r="LM1" s="89"/>
      <c r="LN1" s="89"/>
      <c r="LO1" s="89"/>
      <c r="LP1" s="89"/>
      <c r="LQ1" s="89"/>
      <c r="LR1" s="89"/>
      <c r="LS1" s="89"/>
      <c r="LT1" s="89"/>
      <c r="LU1" s="89"/>
      <c r="LV1" s="89"/>
      <c r="LW1" s="89"/>
      <c r="LX1" s="89"/>
      <c r="LY1" s="89"/>
      <c r="LZ1" s="89"/>
      <c r="MA1" s="89"/>
      <c r="MB1" s="89"/>
      <c r="MC1" s="89"/>
      <c r="MD1" s="89"/>
      <c r="ME1" s="89"/>
      <c r="MF1" s="89"/>
      <c r="MG1" s="89"/>
      <c r="MH1" s="89"/>
      <c r="MI1" s="89"/>
      <c r="MJ1" s="89"/>
      <c r="MK1" s="89"/>
      <c r="ML1" s="89"/>
      <c r="MM1" s="89"/>
      <c r="MN1" s="89"/>
      <c r="MO1" s="89"/>
      <c r="MP1" s="89"/>
      <c r="MQ1" s="89"/>
      <c r="MR1" s="89"/>
      <c r="MS1" s="89"/>
      <c r="MT1" s="89"/>
      <c r="MU1" s="89"/>
      <c r="MV1" s="89"/>
      <c r="MW1" s="89"/>
      <c r="MX1" s="89"/>
      <c r="MY1" s="89"/>
      <c r="MZ1" s="89"/>
      <c r="NA1" s="89"/>
      <c r="NB1" s="89"/>
      <c r="NC1" s="89"/>
      <c r="ND1" s="89"/>
      <c r="NE1" s="89"/>
      <c r="NF1" s="89"/>
      <c r="NG1" s="89"/>
      <c r="NH1" s="89"/>
      <c r="NI1" s="89"/>
      <c r="NJ1" s="89"/>
      <c r="NK1" s="89"/>
      <c r="NL1" s="89"/>
      <c r="NM1" s="89"/>
      <c r="NN1" s="89"/>
      <c r="NO1" s="89"/>
      <c r="NP1" s="89"/>
      <c r="NQ1" s="89"/>
      <c r="NR1" s="89"/>
      <c r="NS1" s="89"/>
      <c r="NT1" s="89"/>
      <c r="NU1" s="89"/>
      <c r="NV1" s="89"/>
      <c r="NW1" s="89"/>
      <c r="NX1" s="89"/>
      <c r="NY1" s="89"/>
      <c r="NZ1" s="89"/>
      <c r="OA1" s="89"/>
      <c r="OB1" s="89"/>
      <c r="OC1" s="89"/>
      <c r="OD1" s="89"/>
      <c r="OE1" s="89"/>
      <c r="OF1" s="89"/>
      <c r="OG1" s="89"/>
      <c r="OH1" s="89"/>
      <c r="OI1" s="89"/>
      <c r="OJ1" s="89"/>
      <c r="OK1" s="89"/>
      <c r="OL1" s="89"/>
      <c r="OM1" s="89"/>
      <c r="ON1" s="89"/>
      <c r="OO1" s="89"/>
      <c r="OP1" s="89"/>
      <c r="OQ1" s="89"/>
      <c r="OR1" s="89"/>
      <c r="OS1" s="89"/>
      <c r="OT1" s="89"/>
      <c r="OU1" s="89"/>
      <c r="OV1" s="89"/>
      <c r="OW1" s="89"/>
      <c r="OX1" s="89"/>
      <c r="OY1" s="89"/>
      <c r="OZ1" s="89"/>
      <c r="PA1" s="89"/>
      <c r="PB1" s="89"/>
      <c r="PC1" s="89"/>
      <c r="PD1" s="89"/>
      <c r="PE1" s="89"/>
      <c r="PF1" s="89"/>
      <c r="PG1" s="89"/>
      <c r="PH1" s="89"/>
      <c r="PI1" s="89"/>
      <c r="PJ1" s="89"/>
      <c r="PK1" s="89"/>
      <c r="PL1" s="89"/>
      <c r="PM1" s="89"/>
      <c r="PN1" s="89"/>
      <c r="PO1" s="89"/>
      <c r="PP1" s="89"/>
      <c r="PQ1" s="89"/>
      <c r="PR1" s="89"/>
      <c r="PS1" s="89"/>
      <c r="PT1" s="89"/>
      <c r="PU1" s="89"/>
      <c r="PV1" s="89"/>
      <c r="PW1" s="89"/>
      <c r="PX1" s="89"/>
      <c r="PY1" s="89"/>
      <c r="PZ1" s="89"/>
      <c r="QA1" s="89"/>
      <c r="QB1" s="89"/>
      <c r="QC1" s="89"/>
      <c r="QD1" s="89"/>
      <c r="QE1" s="89"/>
      <c r="QF1" s="89"/>
      <c r="QG1" s="89"/>
      <c r="QH1" s="89"/>
      <c r="QI1" s="89"/>
      <c r="QJ1" s="89"/>
      <c r="QK1" s="89"/>
      <c r="QL1" s="89"/>
      <c r="QM1" s="89"/>
      <c r="QN1" s="89"/>
      <c r="QO1" s="89"/>
      <c r="QP1" s="89"/>
      <c r="QQ1" s="89"/>
      <c r="QR1" s="89"/>
      <c r="QS1" s="89"/>
      <c r="QT1" s="89"/>
      <c r="QU1" s="89"/>
      <c r="QV1" s="89"/>
      <c r="QW1" s="89"/>
      <c r="QX1" s="89"/>
      <c r="QY1" s="89"/>
      <c r="QZ1" s="89"/>
      <c r="RA1" s="89"/>
      <c r="RB1" s="89"/>
      <c r="RC1" s="89"/>
      <c r="RD1" s="89"/>
      <c r="RE1" s="89"/>
      <c r="RF1" s="89"/>
      <c r="RG1" s="89"/>
      <c r="RH1" s="89"/>
      <c r="RI1" s="89"/>
      <c r="RJ1" s="89"/>
      <c r="RK1" s="89"/>
      <c r="RL1" s="89"/>
      <c r="RM1" s="89"/>
      <c r="RN1" s="89"/>
      <c r="RO1" s="89"/>
      <c r="RP1" s="89"/>
      <c r="RQ1" s="89"/>
      <c r="RR1" s="89"/>
      <c r="RS1" s="89"/>
      <c r="RT1" s="89"/>
      <c r="RU1" s="89"/>
      <c r="RV1" s="89"/>
      <c r="RW1" s="89"/>
      <c r="RX1" s="89"/>
      <c r="RY1" s="89"/>
      <c r="RZ1" s="89"/>
      <c r="SA1" s="89"/>
      <c r="SB1" s="89"/>
      <c r="SC1" s="89"/>
      <c r="SD1" s="89"/>
      <c r="SE1" s="89"/>
      <c r="SF1" s="89"/>
      <c r="SG1" s="89"/>
      <c r="SH1" s="89"/>
      <c r="SI1" s="89"/>
      <c r="SJ1" s="89"/>
      <c r="SK1" s="89"/>
      <c r="SL1" s="89"/>
      <c r="SM1" s="89"/>
      <c r="SN1" s="89"/>
      <c r="SO1" s="89"/>
      <c r="SP1" s="89"/>
      <c r="SQ1" s="89"/>
      <c r="SR1" s="89"/>
      <c r="SS1" s="89"/>
      <c r="ST1" s="89"/>
      <c r="SU1" s="89"/>
      <c r="SV1" s="89"/>
      <c r="SW1" s="89"/>
      <c r="SX1" s="89"/>
      <c r="SY1" s="89"/>
      <c r="SZ1" s="89"/>
      <c r="TA1" s="89"/>
      <c r="TB1" s="89"/>
      <c r="TC1" s="89"/>
      <c r="TD1" s="89"/>
      <c r="TE1" s="89"/>
      <c r="TF1" s="89"/>
      <c r="TG1" s="89"/>
      <c r="TH1" s="89"/>
      <c r="TI1" s="89"/>
      <c r="TJ1" s="89"/>
      <c r="TK1" s="89"/>
      <c r="TL1" s="89"/>
      <c r="TM1" s="89"/>
      <c r="TN1" s="89"/>
      <c r="TO1" s="89"/>
      <c r="TP1" s="89"/>
      <c r="TQ1" s="89"/>
      <c r="TR1" s="89"/>
      <c r="TS1" s="89"/>
      <c r="TT1" s="89"/>
      <c r="TU1" s="89"/>
      <c r="TV1" s="89"/>
      <c r="TW1" s="89"/>
      <c r="TX1" s="89"/>
      <c r="TY1" s="89"/>
      <c r="TZ1" s="89"/>
      <c r="UA1" s="89"/>
      <c r="UB1" s="89"/>
      <c r="UC1" s="89"/>
      <c r="UD1" s="89"/>
      <c r="UE1" s="89"/>
      <c r="UF1" s="89"/>
      <c r="UG1" s="89"/>
      <c r="UH1" s="89"/>
      <c r="UI1" s="89"/>
      <c r="UJ1" s="89"/>
      <c r="UK1" s="89"/>
      <c r="UL1" s="89"/>
      <c r="UM1" s="89"/>
      <c r="UN1" s="89"/>
      <c r="UO1" s="89"/>
      <c r="UP1" s="89"/>
      <c r="UQ1" s="89"/>
      <c r="UR1" s="89"/>
      <c r="US1" s="89"/>
      <c r="UT1" s="89"/>
      <c r="UU1" s="89"/>
      <c r="UV1" s="89"/>
      <c r="UW1" s="89"/>
      <c r="UX1" s="89"/>
      <c r="UY1" s="89"/>
      <c r="UZ1" s="89"/>
      <c r="VA1" s="89"/>
      <c r="VB1" s="89"/>
      <c r="VC1" s="89"/>
      <c r="VD1" s="89"/>
      <c r="VE1" s="89"/>
      <c r="VF1" s="89"/>
      <c r="VG1" s="89"/>
      <c r="VH1" s="89"/>
      <c r="VI1" s="89"/>
      <c r="VJ1" s="89"/>
      <c r="VK1" s="89"/>
      <c r="VL1" s="89"/>
      <c r="VM1" s="89"/>
      <c r="VN1" s="89"/>
      <c r="VO1" s="89"/>
      <c r="VP1" s="89"/>
      <c r="VQ1" s="89"/>
      <c r="VR1" s="89"/>
      <c r="VS1" s="89"/>
      <c r="VT1" s="89"/>
      <c r="VU1" s="89"/>
      <c r="VV1" s="89"/>
      <c r="VW1" s="89"/>
      <c r="VX1" s="89"/>
      <c r="VY1" s="89"/>
      <c r="VZ1" s="89"/>
      <c r="WA1" s="89"/>
      <c r="WB1" s="89"/>
      <c r="WC1" s="89"/>
      <c r="WD1" s="89"/>
      <c r="WE1" s="89"/>
      <c r="WF1" s="89"/>
      <c r="WG1" s="89"/>
      <c r="WH1" s="89"/>
      <c r="WI1" s="89"/>
      <c r="WJ1" s="89"/>
      <c r="WK1" s="89"/>
      <c r="WL1" s="89"/>
      <c r="WM1" s="89"/>
      <c r="WN1" s="89"/>
      <c r="WO1" s="89"/>
      <c r="WP1" s="89"/>
      <c r="WQ1" s="89"/>
      <c r="WR1" s="89"/>
      <c r="WS1" s="89"/>
      <c r="WT1" s="89"/>
      <c r="WU1" s="89"/>
      <c r="WV1" s="89"/>
      <c r="WW1" s="89"/>
      <c r="WX1" s="89"/>
      <c r="WY1" s="89"/>
      <c r="WZ1" s="89"/>
      <c r="XA1" s="89"/>
      <c r="XB1" s="89"/>
      <c r="XC1" s="89"/>
      <c r="XD1" s="89"/>
      <c r="XE1" s="89"/>
      <c r="XF1" s="89"/>
      <c r="XG1" s="89"/>
      <c r="XH1" s="89"/>
      <c r="XI1" s="89"/>
      <c r="XJ1" s="89"/>
      <c r="XK1" s="89"/>
      <c r="XL1" s="89"/>
      <c r="XM1" s="89"/>
      <c r="XN1" s="89"/>
      <c r="XO1" s="89"/>
      <c r="XP1" s="89"/>
      <c r="XQ1" s="89"/>
      <c r="XR1" s="89"/>
      <c r="XS1" s="89"/>
      <c r="XT1" s="89"/>
      <c r="XU1" s="89"/>
      <c r="XV1" s="89"/>
      <c r="XW1" s="89"/>
      <c r="XX1" s="89"/>
      <c r="XY1" s="89"/>
      <c r="XZ1" s="89"/>
      <c r="YA1" s="89"/>
      <c r="YB1" s="89"/>
      <c r="YC1" s="89"/>
      <c r="YD1" s="89"/>
      <c r="YE1" s="89"/>
      <c r="YF1" s="89"/>
      <c r="YG1" s="89"/>
      <c r="YH1" s="89"/>
      <c r="YI1" s="89"/>
      <c r="YJ1" s="89"/>
      <c r="YK1" s="89"/>
      <c r="YL1" s="89"/>
      <c r="YM1" s="89"/>
      <c r="YN1" s="89"/>
      <c r="YO1" s="89"/>
      <c r="YP1" s="89"/>
      <c r="YQ1" s="89"/>
      <c r="YR1" s="89"/>
      <c r="YS1" s="89"/>
      <c r="YT1" s="89"/>
      <c r="YU1" s="89"/>
      <c r="YV1" s="89"/>
      <c r="YW1" s="89"/>
      <c r="YX1" s="89"/>
      <c r="YY1" s="89"/>
      <c r="YZ1" s="89"/>
      <c r="ZA1" s="89"/>
      <c r="ZB1" s="89"/>
      <c r="ZC1" s="89"/>
      <c r="ZD1" s="89"/>
      <c r="ZE1" s="89"/>
      <c r="ZF1" s="89"/>
      <c r="ZG1" s="89"/>
      <c r="ZH1" s="89"/>
      <c r="ZI1" s="89"/>
      <c r="ZJ1" s="89"/>
      <c r="ZK1" s="89"/>
      <c r="ZL1" s="89"/>
      <c r="ZM1" s="89"/>
      <c r="ZN1" s="89"/>
      <c r="ZO1" s="89"/>
      <c r="ZP1" s="89"/>
      <c r="ZQ1" s="89"/>
      <c r="ZR1" s="89"/>
      <c r="ZS1" s="89"/>
      <c r="ZT1" s="89"/>
      <c r="ZU1" s="89"/>
      <c r="ZV1" s="89"/>
      <c r="ZW1" s="89"/>
      <c r="ZX1" s="89"/>
      <c r="ZY1" s="89"/>
      <c r="ZZ1" s="89"/>
      <c r="AAA1" s="89"/>
      <c r="AAB1" s="89"/>
      <c r="AAC1" s="89"/>
      <c r="AAD1" s="89"/>
      <c r="AAE1" s="89"/>
      <c r="AAF1" s="89"/>
      <c r="AAG1" s="89"/>
      <c r="AAH1" s="89"/>
      <c r="AAI1" s="89"/>
      <c r="AAJ1" s="89"/>
      <c r="AAK1" s="89"/>
      <c r="AAL1" s="89"/>
      <c r="AAM1" s="89"/>
      <c r="AAN1" s="89"/>
      <c r="AAO1" s="89"/>
      <c r="AAP1" s="89"/>
      <c r="AAQ1" s="89"/>
      <c r="AAR1" s="89"/>
      <c r="AAS1" s="89"/>
      <c r="AAT1" s="89"/>
      <c r="AAU1" s="89"/>
      <c r="AAV1" s="89"/>
      <c r="AAW1" s="89"/>
      <c r="AAX1" s="89"/>
      <c r="AAY1" s="89"/>
      <c r="AAZ1" s="89"/>
      <c r="ABA1" s="89"/>
      <c r="ABB1" s="89"/>
      <c r="ABC1" s="89"/>
      <c r="ABD1" s="89"/>
      <c r="ABE1" s="89"/>
      <c r="ABF1" s="89"/>
      <c r="ABG1" s="89"/>
      <c r="ABH1" s="89"/>
      <c r="ABI1" s="89"/>
      <c r="ABJ1" s="89"/>
      <c r="ABK1" s="89"/>
      <c r="ABL1" s="89"/>
      <c r="ABM1" s="89"/>
      <c r="ABN1" s="89"/>
      <c r="ABO1" s="89"/>
      <c r="ABP1" s="89"/>
      <c r="ABQ1" s="89"/>
      <c r="ABR1" s="89"/>
      <c r="ABS1" s="89"/>
      <c r="ABT1" s="89"/>
      <c r="ABU1" s="89"/>
      <c r="ABV1" s="89"/>
      <c r="ABW1" s="89"/>
      <c r="ABX1" s="89"/>
      <c r="ABY1" s="89"/>
      <c r="ABZ1" s="89"/>
      <c r="ACA1" s="89"/>
      <c r="ACB1" s="89"/>
      <c r="ACC1" s="89"/>
      <c r="ACD1" s="89"/>
      <c r="ACE1" s="89"/>
      <c r="ACF1" s="89"/>
      <c r="ACG1" s="89"/>
      <c r="ACH1" s="89"/>
      <c r="ACI1" s="89"/>
      <c r="ACJ1" s="89"/>
      <c r="ACK1" s="89"/>
      <c r="ACL1" s="89"/>
      <c r="ACM1" s="89"/>
      <c r="ACN1" s="89"/>
      <c r="ACO1" s="89"/>
      <c r="ACP1" s="89"/>
      <c r="ACQ1" s="89"/>
      <c r="ACR1" s="89"/>
      <c r="ACS1" s="89"/>
      <c r="ACT1" s="89"/>
      <c r="ACU1" s="89"/>
      <c r="ACV1" s="89"/>
      <c r="ACW1" s="89"/>
      <c r="ACX1" s="89"/>
      <c r="ACY1" s="89"/>
      <c r="ACZ1" s="89"/>
      <c r="ADA1" s="89"/>
      <c r="ADB1" s="89"/>
      <c r="ADC1" s="89"/>
      <c r="ADD1" s="89"/>
      <c r="ADE1" s="89"/>
      <c r="ADF1" s="89"/>
      <c r="ADG1" s="89"/>
      <c r="ADH1" s="89"/>
      <c r="ADI1" s="89"/>
      <c r="ADJ1" s="89"/>
      <c r="ADK1" s="89"/>
      <c r="ADL1" s="89"/>
      <c r="ADM1" s="89"/>
      <c r="ADN1" s="89"/>
      <c r="ADO1" s="89"/>
      <c r="ADP1" s="89"/>
      <c r="ADQ1" s="89"/>
      <c r="ADR1" s="89"/>
      <c r="ADS1" s="89"/>
      <c r="ADT1" s="89"/>
      <c r="ADU1" s="89"/>
      <c r="ADV1" s="89"/>
      <c r="ADW1" s="89"/>
      <c r="ADX1" s="89"/>
      <c r="ADY1" s="89"/>
      <c r="ADZ1" s="89"/>
      <c r="AEA1" s="89"/>
      <c r="AEB1" s="89"/>
      <c r="AEC1" s="89"/>
      <c r="AED1" s="89"/>
      <c r="AEE1" s="89"/>
      <c r="AEF1" s="89"/>
      <c r="AEG1" s="89"/>
      <c r="AEH1" s="89"/>
      <c r="AEI1" s="89"/>
      <c r="AEJ1" s="89"/>
      <c r="AEK1" s="89"/>
      <c r="AEL1" s="89"/>
      <c r="AEM1" s="89"/>
      <c r="AEN1" s="89"/>
      <c r="AEO1" s="89"/>
      <c r="AEP1" s="89"/>
      <c r="AEQ1" s="89"/>
      <c r="AER1" s="89"/>
      <c r="AES1" s="89"/>
      <c r="AET1" s="89"/>
      <c r="AEU1" s="89"/>
      <c r="AEV1" s="89"/>
      <c r="AEW1" s="89"/>
      <c r="AEX1" s="89"/>
      <c r="AEY1" s="89"/>
      <c r="AEZ1" s="89"/>
      <c r="AFA1" s="89"/>
      <c r="AFB1" s="89"/>
      <c r="AFC1" s="89"/>
      <c r="AFD1" s="89"/>
      <c r="AFE1" s="89"/>
      <c r="AFF1" s="89"/>
      <c r="AFG1" s="89"/>
      <c r="AFH1" s="89"/>
      <c r="AFI1" s="89"/>
      <c r="AFJ1" s="89"/>
      <c r="AFK1" s="89"/>
      <c r="AFL1" s="89"/>
      <c r="AFM1" s="89"/>
      <c r="AFN1" s="89"/>
      <c r="AFO1" s="89"/>
      <c r="AFP1" s="89"/>
      <c r="AFQ1" s="89"/>
      <c r="AFR1" s="89"/>
      <c r="AFS1" s="89"/>
      <c r="AFT1" s="89"/>
      <c r="AFU1" s="89"/>
      <c r="AFV1" s="89"/>
      <c r="AFW1" s="89"/>
      <c r="AFX1" s="89"/>
      <c r="AFY1" s="89"/>
      <c r="AFZ1" s="89"/>
      <c r="AGA1" s="89"/>
      <c r="AGB1" s="89"/>
      <c r="AGC1" s="89"/>
      <c r="AGD1" s="89"/>
      <c r="AGE1" s="89"/>
      <c r="AGF1" s="89"/>
      <c r="AGG1" s="89"/>
      <c r="AGH1" s="89"/>
      <c r="AGI1" s="89"/>
      <c r="AGJ1" s="89"/>
      <c r="AGK1" s="89"/>
      <c r="AGL1" s="89"/>
      <c r="AGM1" s="89"/>
      <c r="AGN1" s="89"/>
      <c r="AGO1" s="89"/>
      <c r="AGP1" s="89"/>
      <c r="AGQ1" s="89"/>
      <c r="AGR1" s="89"/>
      <c r="AGS1" s="89"/>
      <c r="AGT1" s="89"/>
      <c r="AGU1" s="89"/>
      <c r="AGV1" s="89"/>
      <c r="AGW1" s="89"/>
      <c r="AGX1" s="89"/>
      <c r="AGY1" s="89"/>
      <c r="AGZ1" s="89"/>
      <c r="AHA1" s="89"/>
      <c r="AHB1" s="89"/>
      <c r="AHC1" s="89"/>
      <c r="AHD1" s="89"/>
      <c r="AHE1" s="89"/>
      <c r="AHF1" s="89"/>
      <c r="AHG1" s="89"/>
      <c r="AHH1" s="89"/>
      <c r="AHI1" s="89"/>
      <c r="AHJ1" s="89"/>
      <c r="AHK1" s="89"/>
      <c r="AHL1" s="89"/>
      <c r="AHM1" s="89"/>
      <c r="AHN1" s="89"/>
      <c r="AHO1" s="89"/>
      <c r="AHP1" s="89"/>
      <c r="AHQ1" s="89"/>
      <c r="AHR1" s="89"/>
      <c r="AHS1" s="89"/>
      <c r="AHT1" s="89"/>
      <c r="AHU1" s="89"/>
      <c r="AHV1" s="89"/>
      <c r="AHW1" s="89"/>
      <c r="AHX1" s="89"/>
      <c r="AHY1" s="89"/>
      <c r="AHZ1" s="89"/>
      <c r="AIA1" s="89"/>
      <c r="AIB1" s="89"/>
      <c r="AIC1" s="89"/>
      <c r="AID1" s="89"/>
      <c r="AIE1" s="89"/>
      <c r="AIF1" s="89"/>
      <c r="AIG1" s="89"/>
      <c r="AIH1" s="89"/>
      <c r="AII1" s="89"/>
      <c r="AIJ1" s="89"/>
      <c r="AIK1" s="89"/>
      <c r="AIL1" s="89"/>
      <c r="AIM1" s="89"/>
      <c r="AIN1" s="89"/>
      <c r="AIO1" s="89"/>
      <c r="AIP1" s="89"/>
      <c r="AIQ1" s="89"/>
      <c r="AIR1" s="89"/>
      <c r="AIS1" s="89"/>
      <c r="AIT1" s="89"/>
      <c r="AIU1" s="89"/>
      <c r="AIV1" s="89"/>
      <c r="AIW1" s="89"/>
      <c r="AIX1" s="89"/>
      <c r="AIY1" s="89"/>
      <c r="AIZ1" s="89"/>
      <c r="AJA1" s="89"/>
      <c r="AJB1" s="89"/>
      <c r="AJC1" s="89"/>
      <c r="AJD1" s="89"/>
      <c r="AJE1" s="89"/>
      <c r="AJF1" s="89"/>
      <c r="AJG1" s="89"/>
      <c r="AJH1" s="89"/>
      <c r="AJI1" s="89"/>
      <c r="AJJ1" s="89"/>
      <c r="AJK1" s="89"/>
      <c r="AJL1" s="89"/>
      <c r="AJM1" s="89"/>
      <c r="AJN1" s="89"/>
      <c r="AJO1" s="89"/>
      <c r="AJP1" s="89"/>
      <c r="AJQ1" s="89"/>
      <c r="AJR1" s="89"/>
      <c r="AJS1" s="89"/>
      <c r="AJT1" s="89"/>
      <c r="AJU1" s="89"/>
      <c r="AJV1" s="89"/>
      <c r="AJW1" s="89"/>
      <c r="AJX1" s="89"/>
      <c r="AJY1" s="89"/>
      <c r="AJZ1" s="89"/>
      <c r="AKA1" s="89"/>
      <c r="AKB1" s="89"/>
      <c r="AKC1" s="89"/>
      <c r="AKD1" s="89"/>
      <c r="AKE1" s="89"/>
      <c r="AKF1" s="89"/>
      <c r="AKG1" s="89"/>
      <c r="AKH1" s="89"/>
      <c r="AKI1" s="89"/>
      <c r="AKJ1" s="89"/>
      <c r="AKK1" s="89"/>
      <c r="AKL1" s="89"/>
      <c r="AKM1" s="89"/>
      <c r="AKN1" s="89"/>
      <c r="AKO1" s="89"/>
      <c r="AKP1" s="89"/>
      <c r="AKQ1" s="89"/>
      <c r="AKR1" s="89"/>
      <c r="AKS1" s="89"/>
      <c r="AKT1" s="89"/>
      <c r="AKU1" s="89"/>
      <c r="AKV1" s="89"/>
      <c r="AKW1" s="89"/>
      <c r="AKX1" s="89"/>
      <c r="AKY1" s="89"/>
      <c r="AKZ1" s="89"/>
      <c r="ALA1" s="89"/>
      <c r="ALB1" s="89"/>
      <c r="ALC1" s="89"/>
      <c r="ALD1" s="89"/>
      <c r="ALE1" s="89"/>
      <c r="ALF1" s="89"/>
      <c r="ALG1" s="89"/>
      <c r="ALH1" s="89"/>
      <c r="ALI1" s="89"/>
      <c r="ALJ1" s="89"/>
      <c r="ALK1" s="89"/>
      <c r="ALL1" s="89"/>
      <c r="ALM1" s="89"/>
      <c r="ALN1" s="89"/>
      <c r="ALO1" s="89"/>
      <c r="ALP1" s="89"/>
      <c r="ALQ1" s="89"/>
      <c r="ALR1" s="89"/>
      <c r="ALS1" s="89"/>
      <c r="ALT1" s="89"/>
      <c r="ALU1" s="89"/>
      <c r="ALV1" s="89"/>
      <c r="ALW1" s="89"/>
      <c r="ALX1" s="89"/>
      <c r="ALY1" s="89"/>
      <c r="ALZ1" s="89"/>
      <c r="AMA1" s="89"/>
      <c r="AMB1" s="89"/>
      <c r="AMC1" s="89"/>
      <c r="AMD1" s="89"/>
      <c r="AME1" s="89"/>
      <c r="AMF1" s="89"/>
      <c r="AMG1" s="89"/>
      <c r="AMH1" s="89"/>
      <c r="AMI1" s="89"/>
      <c r="AMJ1" s="89"/>
      <c r="AMK1" s="89"/>
      <c r="AML1" s="89"/>
      <c r="AMM1" s="89"/>
      <c r="AMN1" s="89"/>
      <c r="AMO1" s="89"/>
      <c r="AMP1" s="89"/>
      <c r="AMQ1" s="89"/>
      <c r="AMR1" s="89"/>
      <c r="AMS1" s="89"/>
      <c r="AMT1" s="89"/>
      <c r="AMU1" s="89"/>
      <c r="AMV1" s="89"/>
      <c r="AMW1" s="89"/>
      <c r="AMX1" s="89"/>
      <c r="AMY1" s="89"/>
      <c r="AMZ1" s="89"/>
      <c r="ANA1" s="89"/>
      <c r="ANB1" s="89"/>
      <c r="ANC1" s="89"/>
      <c r="AND1" s="89"/>
      <c r="ANE1" s="89"/>
      <c r="ANF1" s="89"/>
      <c r="ANG1" s="89"/>
      <c r="ANH1" s="89"/>
      <c r="ANI1" s="89"/>
      <c r="ANJ1" s="89"/>
      <c r="ANK1" s="89"/>
      <c r="ANL1" s="89"/>
      <c r="ANM1" s="89"/>
      <c r="ANN1" s="89"/>
      <c r="ANO1" s="89"/>
      <c r="ANP1" s="89"/>
      <c r="ANQ1" s="89"/>
      <c r="ANR1" s="89"/>
      <c r="ANS1" s="89"/>
      <c r="ANT1" s="89"/>
      <c r="ANU1" s="89"/>
      <c r="ANV1" s="89"/>
      <c r="ANW1" s="89"/>
      <c r="ANX1" s="89"/>
      <c r="ANY1" s="89"/>
      <c r="ANZ1" s="89"/>
      <c r="AOA1" s="89"/>
      <c r="AOB1" s="89"/>
      <c r="AOC1" s="89"/>
      <c r="AOD1" s="89"/>
      <c r="AOE1" s="89"/>
      <c r="AOF1" s="89"/>
      <c r="AOG1" s="89"/>
      <c r="AOH1" s="89"/>
      <c r="AOI1" s="89"/>
      <c r="AOJ1" s="89"/>
      <c r="AOK1" s="89"/>
      <c r="AOL1" s="89"/>
      <c r="AOM1" s="89"/>
      <c r="AON1" s="89"/>
      <c r="AOO1" s="89"/>
      <c r="AOP1" s="89"/>
      <c r="AOQ1" s="89"/>
      <c r="AOR1" s="89"/>
      <c r="AOS1" s="89"/>
      <c r="AOT1" s="89"/>
      <c r="AOU1" s="89"/>
      <c r="AOV1" s="89"/>
      <c r="AOW1" s="89"/>
      <c r="AOX1" s="89"/>
      <c r="AOY1" s="89"/>
      <c r="AOZ1" s="89"/>
      <c r="APA1" s="89"/>
      <c r="APB1" s="89"/>
      <c r="APC1" s="89"/>
      <c r="APD1" s="89"/>
      <c r="APE1" s="89"/>
      <c r="APF1" s="89"/>
      <c r="APG1" s="89"/>
      <c r="APH1" s="89"/>
      <c r="API1" s="89"/>
      <c r="APJ1" s="89"/>
      <c r="APK1" s="89"/>
      <c r="APL1" s="89"/>
      <c r="APM1" s="89"/>
      <c r="APN1" s="89"/>
      <c r="APO1" s="89"/>
      <c r="APP1" s="89"/>
      <c r="APQ1" s="89"/>
      <c r="APR1" s="89"/>
      <c r="APS1" s="89"/>
      <c r="APT1" s="89"/>
      <c r="APU1" s="89"/>
      <c r="APV1" s="89"/>
      <c r="APW1" s="89"/>
      <c r="APX1" s="89"/>
      <c r="APY1" s="89"/>
      <c r="APZ1" s="89"/>
      <c r="AQA1" s="89"/>
      <c r="AQB1" s="89"/>
      <c r="AQC1" s="89"/>
      <c r="AQD1" s="89"/>
      <c r="AQE1" s="89"/>
      <c r="AQF1" s="89"/>
      <c r="AQG1" s="89"/>
      <c r="AQH1" s="89"/>
      <c r="AQI1" s="89"/>
      <c r="AQJ1" s="89"/>
      <c r="AQK1" s="89"/>
      <c r="AQL1" s="89"/>
      <c r="AQM1" s="89"/>
      <c r="AQN1" s="89"/>
      <c r="AQO1" s="89"/>
      <c r="AQP1" s="89"/>
      <c r="AQQ1" s="89"/>
      <c r="AQR1" s="89"/>
      <c r="AQS1" s="89"/>
      <c r="AQT1" s="89"/>
      <c r="AQU1" s="89"/>
      <c r="AQV1" s="89"/>
      <c r="AQW1" s="89"/>
      <c r="AQX1" s="89"/>
      <c r="AQY1" s="89"/>
      <c r="AQZ1" s="89"/>
      <c r="ARA1" s="89"/>
      <c r="ARB1" s="89"/>
      <c r="ARC1" s="89"/>
      <c r="ARD1" s="89"/>
      <c r="ARE1" s="89"/>
      <c r="ARF1" s="89"/>
      <c r="ARG1" s="89"/>
      <c r="ARH1" s="89"/>
      <c r="ARI1" s="89"/>
      <c r="ARJ1" s="89"/>
      <c r="ARK1" s="89"/>
      <c r="ARL1" s="89"/>
      <c r="ARM1" s="89"/>
      <c r="ARN1" s="89"/>
      <c r="ARO1" s="89"/>
      <c r="ARP1" s="89"/>
      <c r="ARQ1" s="89"/>
      <c r="ARR1" s="89"/>
      <c r="ARS1" s="89"/>
      <c r="ART1" s="89"/>
      <c r="ARU1" s="89"/>
      <c r="ARV1" s="89"/>
      <c r="ARW1" s="89"/>
      <c r="ARX1" s="89"/>
      <c r="ARY1" s="89"/>
      <c r="ARZ1" s="89"/>
      <c r="ASA1" s="89"/>
      <c r="ASB1" s="89"/>
      <c r="ASC1" s="89"/>
      <c r="ASD1" s="89"/>
      <c r="ASE1" s="89"/>
      <c r="ASF1" s="89"/>
      <c r="ASG1" s="89"/>
      <c r="ASH1" s="89"/>
      <c r="ASI1" s="89"/>
      <c r="ASJ1" s="89"/>
      <c r="ASK1" s="89"/>
      <c r="ASL1" s="89"/>
      <c r="ASM1" s="89"/>
      <c r="ASN1" s="89"/>
      <c r="ASO1" s="89"/>
      <c r="ASP1" s="89"/>
      <c r="ASQ1" s="89"/>
      <c r="ASR1" s="89"/>
      <c r="ASS1" s="89"/>
      <c r="AST1" s="89"/>
      <c r="ASU1" s="89"/>
      <c r="ASV1" s="89"/>
      <c r="ASW1" s="89"/>
      <c r="ASX1" s="89"/>
      <c r="ASY1" s="89"/>
      <c r="ASZ1" s="89"/>
      <c r="ATA1" s="89"/>
      <c r="ATB1" s="89"/>
      <c r="ATC1" s="89"/>
      <c r="ATD1" s="89"/>
      <c r="ATE1" s="89"/>
      <c r="ATF1" s="89"/>
      <c r="ATG1" s="89"/>
      <c r="ATH1" s="89"/>
      <c r="ATI1" s="89"/>
      <c r="ATJ1" s="89"/>
      <c r="ATK1" s="89"/>
      <c r="ATL1" s="89"/>
      <c r="ATM1" s="89"/>
      <c r="ATN1" s="89"/>
      <c r="ATO1" s="89"/>
      <c r="ATP1" s="89"/>
      <c r="ATQ1" s="89"/>
      <c r="ATR1" s="89"/>
      <c r="ATS1" s="89"/>
      <c r="ATT1" s="89"/>
      <c r="ATU1" s="89"/>
      <c r="ATV1" s="89"/>
      <c r="ATW1" s="89"/>
      <c r="ATX1" s="89"/>
      <c r="ATY1" s="89"/>
      <c r="ATZ1" s="89"/>
      <c r="AUA1" s="89"/>
      <c r="AUB1" s="89"/>
      <c r="AUC1" s="89"/>
      <c r="AUD1" s="89"/>
      <c r="AUE1" s="89"/>
      <c r="AUF1" s="89"/>
      <c r="AUG1" s="89"/>
      <c r="AUH1" s="89"/>
      <c r="AUI1" s="89"/>
      <c r="AUJ1" s="89"/>
      <c r="AUK1" s="89"/>
      <c r="AUL1" s="89"/>
      <c r="AUM1" s="89"/>
      <c r="AUN1" s="89"/>
      <c r="AUO1" s="89"/>
      <c r="AUP1" s="89"/>
      <c r="AUQ1" s="89"/>
      <c r="AUR1" s="89"/>
      <c r="AUS1" s="89"/>
      <c r="AUT1" s="89"/>
      <c r="AUU1" s="89"/>
      <c r="AUV1" s="89"/>
      <c r="AUW1" s="89"/>
      <c r="AUX1" s="89"/>
      <c r="AUY1" s="89"/>
      <c r="AUZ1" s="89"/>
      <c r="AVA1" s="89"/>
      <c r="AVB1" s="89"/>
      <c r="AVC1" s="89"/>
      <c r="AVD1" s="89"/>
      <c r="AVE1" s="89"/>
      <c r="AVF1" s="89"/>
      <c r="AVG1" s="89"/>
      <c r="AVH1" s="89"/>
      <c r="AVI1" s="89"/>
      <c r="AVJ1" s="89"/>
      <c r="AVK1" s="89"/>
      <c r="AVL1" s="89"/>
      <c r="AVM1" s="89"/>
      <c r="AVN1" s="89"/>
      <c r="AVO1" s="89"/>
      <c r="AVP1" s="89"/>
      <c r="AVQ1" s="89"/>
      <c r="AVR1" s="89"/>
      <c r="AVS1" s="89"/>
      <c r="AVT1" s="89"/>
      <c r="AVU1" s="89"/>
      <c r="AVV1" s="89"/>
      <c r="AVW1" s="89"/>
      <c r="AVX1" s="89"/>
      <c r="AVY1" s="89"/>
      <c r="AVZ1" s="89"/>
      <c r="AWA1" s="89"/>
      <c r="AWB1" s="89"/>
      <c r="AWC1" s="89"/>
      <c r="AWD1" s="89"/>
      <c r="AWE1" s="89"/>
      <c r="AWF1" s="89"/>
      <c r="AWG1" s="89"/>
      <c r="AWH1" s="89"/>
      <c r="AWI1" s="89"/>
      <c r="AWJ1" s="89"/>
      <c r="AWK1" s="89"/>
      <c r="AWL1" s="89"/>
      <c r="AWM1" s="89"/>
      <c r="AWN1" s="89"/>
      <c r="AWO1" s="89"/>
      <c r="AWP1" s="89"/>
      <c r="AWQ1" s="89"/>
      <c r="AWR1" s="89"/>
      <c r="AWS1" s="89"/>
      <c r="AWT1" s="89"/>
      <c r="AWU1" s="89"/>
      <c r="AWV1" s="89"/>
      <c r="AWW1" s="89"/>
      <c r="AWX1" s="89"/>
      <c r="AWY1" s="89"/>
      <c r="AWZ1" s="89"/>
      <c r="AXA1" s="89"/>
      <c r="AXB1" s="89"/>
      <c r="AXC1" s="89"/>
      <c r="AXD1" s="89"/>
      <c r="AXE1" s="89"/>
      <c r="AXF1" s="89"/>
      <c r="AXG1" s="89"/>
      <c r="AXH1" s="89"/>
      <c r="AXI1" s="89"/>
      <c r="AXJ1" s="89"/>
      <c r="AXK1" s="89"/>
      <c r="AXL1" s="89"/>
      <c r="AXM1" s="89"/>
      <c r="AXN1" s="89"/>
      <c r="AXO1" s="89"/>
      <c r="AXP1" s="89"/>
      <c r="AXQ1" s="89"/>
      <c r="AXR1" s="89"/>
      <c r="AXS1" s="89"/>
      <c r="AXT1" s="89"/>
      <c r="AXU1" s="89"/>
      <c r="AXV1" s="89"/>
      <c r="AXW1" s="89"/>
      <c r="AXX1" s="89"/>
      <c r="AXY1" s="89"/>
      <c r="AXZ1" s="89"/>
      <c r="AYA1" s="89"/>
      <c r="AYB1" s="89"/>
      <c r="AYC1" s="89"/>
      <c r="AYD1" s="89"/>
      <c r="AYE1" s="89"/>
      <c r="AYF1" s="89"/>
      <c r="AYG1" s="89"/>
      <c r="AYH1" s="89"/>
      <c r="AYI1" s="89"/>
      <c r="AYJ1" s="89"/>
      <c r="AYK1" s="89"/>
      <c r="AYL1" s="89"/>
      <c r="AYM1" s="89"/>
      <c r="AYN1" s="89"/>
      <c r="AYO1" s="89"/>
      <c r="AYP1" s="89"/>
      <c r="AYQ1" s="89"/>
      <c r="AYR1" s="89"/>
      <c r="AYS1" s="89"/>
      <c r="AYT1" s="89"/>
      <c r="AYU1" s="89"/>
      <c r="AYV1" s="89"/>
      <c r="AYW1" s="89"/>
      <c r="AYX1" s="89"/>
      <c r="AYY1" s="89"/>
      <c r="AYZ1" s="89"/>
      <c r="AZA1" s="89"/>
      <c r="AZB1" s="89"/>
      <c r="AZC1" s="89"/>
      <c r="AZD1" s="89"/>
      <c r="AZE1" s="89"/>
      <c r="AZF1" s="89"/>
      <c r="AZG1" s="89"/>
      <c r="AZH1" s="89"/>
      <c r="AZI1" s="89"/>
      <c r="AZJ1" s="89"/>
      <c r="AZK1" s="89"/>
      <c r="AZL1" s="89"/>
      <c r="AZM1" s="89"/>
      <c r="AZN1" s="89"/>
      <c r="AZO1" s="89"/>
      <c r="AZP1" s="89"/>
      <c r="AZQ1" s="89"/>
      <c r="AZR1" s="89"/>
      <c r="AZS1" s="89"/>
      <c r="AZT1" s="89"/>
      <c r="AZU1" s="89"/>
      <c r="AZV1" s="89"/>
      <c r="AZW1" s="89"/>
      <c r="AZX1" s="89"/>
      <c r="AZY1" s="89"/>
      <c r="AZZ1" s="89"/>
      <c r="BAA1" s="89"/>
      <c r="BAB1" s="89"/>
      <c r="BAC1" s="89"/>
      <c r="BAD1" s="89"/>
      <c r="BAE1" s="89"/>
      <c r="BAF1" s="89"/>
      <c r="BAG1" s="89"/>
      <c r="BAH1" s="89"/>
      <c r="BAI1" s="89"/>
      <c r="BAJ1" s="89"/>
      <c r="BAK1" s="89"/>
      <c r="BAL1" s="89"/>
      <c r="BAM1" s="89"/>
      <c r="BAN1" s="89"/>
      <c r="BAO1" s="89"/>
      <c r="BAP1" s="89"/>
      <c r="BAQ1" s="89"/>
      <c r="BAR1" s="89"/>
      <c r="BAS1" s="89"/>
      <c r="BAT1" s="89"/>
      <c r="BAU1" s="89"/>
      <c r="BAV1" s="89"/>
      <c r="BAW1" s="89"/>
      <c r="BAX1" s="89"/>
      <c r="BAY1" s="89"/>
      <c r="BAZ1" s="89"/>
      <c r="BBA1" s="89"/>
      <c r="BBB1" s="89"/>
      <c r="BBC1" s="89"/>
      <c r="BBD1" s="89"/>
      <c r="BBE1" s="89"/>
      <c r="BBF1" s="89"/>
      <c r="BBG1" s="89"/>
      <c r="BBH1" s="89"/>
      <c r="BBI1" s="89"/>
      <c r="BBJ1" s="89"/>
      <c r="BBK1" s="89"/>
      <c r="BBL1" s="89"/>
      <c r="BBM1" s="89"/>
      <c r="BBN1" s="89"/>
      <c r="BBO1" s="89"/>
      <c r="BBP1" s="89"/>
      <c r="BBQ1" s="89"/>
      <c r="BBR1" s="89"/>
      <c r="BBS1" s="89"/>
      <c r="BBT1" s="89"/>
      <c r="BBU1" s="89"/>
      <c r="BBV1" s="89"/>
      <c r="BBW1" s="89"/>
      <c r="BBX1" s="89"/>
      <c r="BBY1" s="89"/>
      <c r="BBZ1" s="89"/>
      <c r="BCA1" s="89"/>
      <c r="BCB1" s="89"/>
      <c r="BCC1" s="89"/>
      <c r="BCD1" s="89"/>
      <c r="BCE1" s="89"/>
      <c r="BCF1" s="89"/>
      <c r="BCG1" s="89"/>
      <c r="BCH1" s="89"/>
      <c r="BCI1" s="89"/>
      <c r="BCJ1" s="89"/>
      <c r="BCK1" s="89"/>
      <c r="BCL1" s="89"/>
      <c r="BCM1" s="89"/>
      <c r="BCN1" s="89"/>
      <c r="BCO1" s="89"/>
      <c r="BCP1" s="89"/>
      <c r="BCQ1" s="89"/>
      <c r="BCR1" s="89"/>
      <c r="BCS1" s="89"/>
      <c r="BCT1" s="89"/>
      <c r="BCU1" s="89"/>
      <c r="BCV1" s="89"/>
      <c r="BCW1" s="89"/>
      <c r="BCX1" s="89"/>
      <c r="BCY1" s="89"/>
      <c r="BCZ1" s="89"/>
      <c r="BDA1" s="89"/>
      <c r="BDB1" s="89"/>
      <c r="BDC1" s="89"/>
      <c r="BDD1" s="89"/>
      <c r="BDE1" s="89"/>
      <c r="BDF1" s="89"/>
      <c r="BDG1" s="89"/>
      <c r="BDH1" s="89"/>
      <c r="BDI1" s="89"/>
      <c r="BDJ1" s="89"/>
      <c r="BDK1" s="89"/>
      <c r="BDL1" s="89"/>
      <c r="BDM1" s="89"/>
      <c r="BDN1" s="89"/>
      <c r="BDO1" s="89"/>
      <c r="BDP1" s="89"/>
      <c r="BDQ1" s="89"/>
      <c r="BDR1" s="89"/>
      <c r="BDS1" s="89"/>
      <c r="BDT1" s="89"/>
      <c r="BDU1" s="89"/>
      <c r="BDV1" s="89"/>
      <c r="BDW1" s="89"/>
      <c r="BDX1" s="89"/>
      <c r="BDY1" s="89"/>
      <c r="BDZ1" s="89"/>
      <c r="BEA1" s="89"/>
      <c r="BEB1" s="89"/>
      <c r="BEC1" s="89"/>
      <c r="BED1" s="89"/>
      <c r="BEE1" s="89"/>
      <c r="BEF1" s="89"/>
      <c r="BEG1" s="89"/>
      <c r="BEH1" s="89"/>
      <c r="BEI1" s="89"/>
      <c r="BEJ1" s="89"/>
      <c r="BEK1" s="89"/>
      <c r="BEL1" s="89"/>
      <c r="BEM1" s="89"/>
      <c r="BEN1" s="89"/>
      <c r="BEO1" s="89"/>
      <c r="BEP1" s="89"/>
      <c r="BEQ1" s="89"/>
      <c r="BER1" s="89"/>
      <c r="BES1" s="89"/>
      <c r="BET1" s="89"/>
      <c r="BEU1" s="89"/>
      <c r="BEV1" s="89"/>
      <c r="BEW1" s="89"/>
      <c r="BEX1" s="89"/>
      <c r="BEY1" s="89"/>
      <c r="BEZ1" s="89"/>
      <c r="BFA1" s="89"/>
      <c r="BFB1" s="89"/>
      <c r="BFC1" s="89"/>
      <c r="BFD1" s="89"/>
      <c r="BFE1" s="89"/>
      <c r="BFF1" s="89"/>
      <c r="BFG1" s="89"/>
      <c r="BFH1" s="89"/>
      <c r="BFI1" s="89"/>
      <c r="BFJ1" s="89"/>
      <c r="BFK1" s="89"/>
      <c r="BFL1" s="89"/>
      <c r="BFM1" s="89"/>
      <c r="BFN1" s="89"/>
      <c r="BFO1" s="89"/>
      <c r="BFP1" s="89"/>
      <c r="BFQ1" s="89"/>
      <c r="BFR1" s="89"/>
      <c r="BFS1" s="89"/>
      <c r="BFT1" s="89"/>
      <c r="BFU1" s="89"/>
      <c r="BFV1" s="89"/>
      <c r="BFW1" s="89"/>
      <c r="BFX1" s="89"/>
      <c r="BFY1" s="89"/>
      <c r="BFZ1" s="89"/>
      <c r="BGA1" s="89"/>
      <c r="BGB1" s="89"/>
      <c r="BGC1" s="89"/>
      <c r="BGD1" s="89"/>
      <c r="BGE1" s="89"/>
      <c r="BGF1" s="89"/>
      <c r="BGG1" s="89"/>
      <c r="BGH1" s="89"/>
      <c r="BGI1" s="89"/>
      <c r="BGJ1" s="89"/>
      <c r="BGK1" s="89"/>
      <c r="BGL1" s="89"/>
      <c r="BGM1" s="89"/>
      <c r="BGN1" s="89"/>
      <c r="BGO1" s="89"/>
      <c r="BGP1" s="89"/>
      <c r="BGQ1" s="89"/>
      <c r="BGR1" s="89"/>
      <c r="BGS1" s="89"/>
      <c r="BGT1" s="89"/>
      <c r="BGU1" s="89"/>
      <c r="BGV1" s="89"/>
      <c r="BGW1" s="89"/>
      <c r="BGX1" s="89"/>
      <c r="BGY1" s="89"/>
      <c r="BGZ1" s="89"/>
      <c r="BHA1" s="89"/>
      <c r="BHB1" s="89"/>
      <c r="BHC1" s="89"/>
      <c r="BHD1" s="89"/>
      <c r="BHE1" s="89"/>
      <c r="BHF1" s="89"/>
      <c r="BHG1" s="89"/>
      <c r="BHH1" s="89"/>
      <c r="BHI1" s="89"/>
      <c r="BHJ1" s="89"/>
      <c r="BHK1" s="89"/>
      <c r="BHL1" s="89"/>
      <c r="BHM1" s="89"/>
      <c r="BHN1" s="89"/>
      <c r="BHO1" s="89"/>
      <c r="BHP1" s="89"/>
      <c r="BHQ1" s="89"/>
      <c r="BHR1" s="89"/>
      <c r="BHS1" s="89"/>
      <c r="BHT1" s="89"/>
      <c r="BHU1" s="89"/>
      <c r="BHV1" s="89"/>
      <c r="BHW1" s="89"/>
      <c r="BHX1" s="89"/>
      <c r="BHY1" s="89"/>
      <c r="BHZ1" s="89"/>
      <c r="BIA1" s="89"/>
      <c r="BIB1" s="89"/>
      <c r="BIC1" s="89"/>
      <c r="BID1" s="89"/>
      <c r="BIE1" s="89"/>
      <c r="BIF1" s="89"/>
      <c r="BIG1" s="89"/>
      <c r="BIH1" s="89"/>
      <c r="BII1" s="89"/>
      <c r="BIJ1" s="89"/>
      <c r="BIK1" s="89"/>
      <c r="BIL1" s="89"/>
      <c r="BIM1" s="89"/>
      <c r="BIN1" s="89"/>
      <c r="BIO1" s="89"/>
      <c r="BIP1" s="89"/>
      <c r="BIQ1" s="89"/>
      <c r="BIR1" s="89"/>
      <c r="BIS1" s="89"/>
      <c r="BIT1" s="89"/>
      <c r="BIU1" s="89"/>
      <c r="BIV1" s="89"/>
      <c r="BIW1" s="89"/>
      <c r="BIX1" s="89"/>
      <c r="BIY1" s="89"/>
      <c r="BIZ1" s="89"/>
      <c r="BJA1" s="89"/>
      <c r="BJB1" s="89"/>
      <c r="BJC1" s="89"/>
      <c r="BJD1" s="89"/>
      <c r="BJE1" s="89"/>
      <c r="BJF1" s="89"/>
      <c r="BJG1" s="89"/>
      <c r="BJH1" s="89"/>
      <c r="BJI1" s="89"/>
      <c r="BJJ1" s="89"/>
      <c r="BJK1" s="89"/>
      <c r="BJL1" s="89"/>
      <c r="BJM1" s="89"/>
      <c r="BJN1" s="89"/>
      <c r="BJO1" s="89"/>
      <c r="BJP1" s="89"/>
      <c r="BJQ1" s="89"/>
      <c r="BJR1" s="89"/>
      <c r="BJS1" s="89"/>
      <c r="BJT1" s="89"/>
      <c r="BJU1" s="89"/>
      <c r="BJV1" s="89"/>
      <c r="BJW1" s="89"/>
      <c r="BJX1" s="89"/>
      <c r="BJY1" s="89"/>
      <c r="BJZ1" s="89"/>
      <c r="BKA1" s="89"/>
      <c r="BKB1" s="89"/>
      <c r="BKC1" s="89"/>
      <c r="BKD1" s="89"/>
      <c r="BKE1" s="89"/>
      <c r="BKF1" s="89"/>
      <c r="BKG1" s="89"/>
      <c r="BKH1" s="89"/>
      <c r="BKI1" s="89"/>
      <c r="BKJ1" s="89"/>
      <c r="BKK1" s="89"/>
      <c r="BKL1" s="89"/>
      <c r="BKM1" s="89"/>
      <c r="BKN1" s="89"/>
      <c r="BKO1" s="89"/>
      <c r="BKP1" s="89"/>
      <c r="BKQ1" s="89"/>
      <c r="BKR1" s="89"/>
      <c r="BKS1" s="89"/>
      <c r="BKT1" s="89"/>
      <c r="BKU1" s="89"/>
      <c r="BKV1" s="89"/>
      <c r="BKW1" s="89"/>
      <c r="BKX1" s="89"/>
      <c r="BKY1" s="89"/>
      <c r="BKZ1" s="89"/>
    </row>
    <row r="2" spans="2:1664" s="95" customFormat="1" ht="5.45" customHeight="1" x14ac:dyDescent="0.45">
      <c r="B2" s="92"/>
      <c r="C2" s="99"/>
    </row>
    <row r="3" spans="2:1664" s="95" customFormat="1" ht="5.25" customHeight="1" x14ac:dyDescent="0.45">
      <c r="B3" s="92"/>
      <c r="C3" s="99"/>
    </row>
    <row r="4" spans="2:1664" s="93" customFormat="1" ht="16.5" customHeight="1" x14ac:dyDescent="0.4">
      <c r="B4" s="100"/>
      <c r="C4" s="101"/>
      <c r="D4" s="100"/>
      <c r="E4" s="100"/>
      <c r="F4" s="100"/>
      <c r="G4" s="100"/>
    </row>
    <row r="5" spans="2:1664" s="107" customFormat="1" ht="36.75" customHeight="1" x14ac:dyDescent="0.5">
      <c r="B5" s="102"/>
      <c r="C5" s="103" t="str">
        <f ca="1">' '!A77</f>
        <v>Description/Remarks</v>
      </c>
      <c r="D5" s="104" t="str">
        <f ca="1">' '!$A$76</f>
        <v>Calculation</v>
      </c>
      <c r="E5" s="105" t="str">
        <f ca="1">' '!$A$78</f>
        <v>Source</v>
      </c>
      <c r="F5" s="106" t="str">
        <f ca="1">' '!$A$80</f>
        <v>Time of the survey</v>
      </c>
      <c r="G5" s="106" t="str">
        <f ca="1">' '!A79</f>
        <v>Sector comparison</v>
      </c>
    </row>
    <row r="6" spans="2:1664" s="113" customFormat="1" ht="42.75" x14ac:dyDescent="0.45">
      <c r="B6" s="108" t="s">
        <v>97</v>
      </c>
      <c r="C6" s="109" t="str">
        <f>IF(Massnahmen!E6&lt;&gt;"",Massnahmen!E6,"")</f>
        <v>Indicateur 1</v>
      </c>
      <c r="D6" s="110" t="s">
        <v>932</v>
      </c>
      <c r="E6" s="110"/>
      <c r="F6" s="111">
        <v>42736</v>
      </c>
      <c r="G6" s="112"/>
    </row>
    <row r="7" spans="2:1664" s="113" customFormat="1" ht="42.95" customHeight="1" x14ac:dyDescent="0.45">
      <c r="B7" s="108"/>
      <c r="C7" s="114"/>
      <c r="D7" s="110"/>
      <c r="E7" s="110"/>
      <c r="F7" s="111"/>
      <c r="G7" s="112"/>
    </row>
    <row r="8" spans="2:1664" s="113" customFormat="1" ht="42.75" x14ac:dyDescent="0.45">
      <c r="B8" s="115" t="s">
        <v>98</v>
      </c>
      <c r="C8" s="116" t="str">
        <f>IF(Massnahmen!E8&lt;&gt;"",Massnahmen!E8,"")</f>
        <v>Indicateur 2</v>
      </c>
      <c r="D8" s="117" t="s">
        <v>932</v>
      </c>
      <c r="E8" s="117"/>
      <c r="F8" s="118"/>
      <c r="G8" s="117"/>
    </row>
    <row r="9" spans="2:1664" s="113" customFormat="1" ht="42.95" customHeight="1" x14ac:dyDescent="0.45">
      <c r="B9" s="115"/>
      <c r="C9" s="119"/>
      <c r="D9" s="117"/>
      <c r="E9" s="117"/>
      <c r="F9" s="118"/>
      <c r="G9" s="117"/>
    </row>
    <row r="10" spans="2:1664" s="113" customFormat="1" ht="42.75" x14ac:dyDescent="0.45">
      <c r="B10" s="108" t="s">
        <v>99</v>
      </c>
      <c r="C10" s="109" t="str">
        <f>IF(Massnahmen!E10&lt;&gt;"",Massnahmen!E10,"")</f>
        <v/>
      </c>
      <c r="D10" s="110" t="s">
        <v>932</v>
      </c>
      <c r="E10" s="110"/>
      <c r="F10" s="111"/>
      <c r="G10" s="112"/>
    </row>
    <row r="11" spans="2:1664" s="113" customFormat="1" ht="42.95" customHeight="1" x14ac:dyDescent="0.45">
      <c r="B11" s="108"/>
      <c r="C11" s="114"/>
      <c r="D11" s="110"/>
      <c r="E11" s="110"/>
      <c r="F11" s="111"/>
      <c r="G11" s="112"/>
    </row>
    <row r="12" spans="2:1664" s="113" customFormat="1" ht="42.75" x14ac:dyDescent="0.45">
      <c r="B12" s="115" t="s">
        <v>100</v>
      </c>
      <c r="C12" s="116" t="str">
        <f>IF(Massnahmen!E12&lt;&gt;"",Massnahmen!E12,"")</f>
        <v/>
      </c>
      <c r="D12" s="117" t="s">
        <v>932</v>
      </c>
      <c r="E12" s="117"/>
      <c r="F12" s="118"/>
      <c r="G12" s="117"/>
    </row>
    <row r="13" spans="2:1664" s="113" customFormat="1" ht="42.95" customHeight="1" x14ac:dyDescent="0.45">
      <c r="B13" s="115"/>
      <c r="C13" s="119"/>
      <c r="D13" s="117"/>
      <c r="E13" s="117"/>
      <c r="F13" s="118"/>
      <c r="G13" s="117"/>
    </row>
    <row r="14" spans="2:1664" s="113" customFormat="1" ht="42.75" x14ac:dyDescent="0.45">
      <c r="B14" s="108" t="s">
        <v>101</v>
      </c>
      <c r="C14" s="109" t="str">
        <f>IF(Massnahmen!E14&lt;&gt;"",Massnahmen!E14,"")</f>
        <v/>
      </c>
      <c r="D14" s="110" t="s">
        <v>932</v>
      </c>
      <c r="E14" s="110"/>
      <c r="F14" s="111"/>
      <c r="G14" s="112"/>
    </row>
    <row r="15" spans="2:1664" s="113" customFormat="1" ht="42.95" customHeight="1" x14ac:dyDescent="0.45">
      <c r="B15" s="108"/>
      <c r="C15" s="114"/>
      <c r="D15" s="110"/>
      <c r="E15" s="110"/>
      <c r="F15" s="111"/>
      <c r="G15" s="112"/>
    </row>
    <row r="16" spans="2:1664" s="113" customFormat="1" ht="42.75" x14ac:dyDescent="0.45">
      <c r="B16" s="115" t="s">
        <v>102</v>
      </c>
      <c r="C16" s="116" t="str">
        <f>IF(Massnahmen!E16&lt;&gt;"",Massnahmen!E16,"")</f>
        <v/>
      </c>
      <c r="D16" s="117" t="s">
        <v>932</v>
      </c>
      <c r="E16" s="117"/>
      <c r="F16" s="118"/>
      <c r="G16" s="117"/>
    </row>
    <row r="17" spans="2:7" s="113" customFormat="1" ht="42.95" customHeight="1" x14ac:dyDescent="0.45">
      <c r="B17" s="115"/>
      <c r="C17" s="119"/>
      <c r="D17" s="117"/>
      <c r="E17" s="117"/>
      <c r="F17" s="118"/>
      <c r="G17" s="117"/>
    </row>
    <row r="18" spans="2:7" s="113" customFormat="1" ht="42.75" x14ac:dyDescent="0.45">
      <c r="B18" s="108" t="s">
        <v>103</v>
      </c>
      <c r="C18" s="109" t="str">
        <f>IF(Massnahmen!E18&lt;&gt;"",Massnahmen!E18,"")</f>
        <v/>
      </c>
      <c r="D18" s="110" t="s">
        <v>932</v>
      </c>
      <c r="E18" s="110"/>
      <c r="F18" s="111"/>
      <c r="G18" s="112"/>
    </row>
    <row r="19" spans="2:7" s="113" customFormat="1" ht="42.95" customHeight="1" x14ac:dyDescent="0.45">
      <c r="B19" s="108"/>
      <c r="C19" s="114"/>
      <c r="D19" s="110"/>
      <c r="E19" s="110"/>
      <c r="F19" s="111"/>
      <c r="G19" s="112"/>
    </row>
    <row r="20" spans="2:7" s="113" customFormat="1" ht="42.75" x14ac:dyDescent="0.45">
      <c r="B20" s="115" t="s">
        <v>104</v>
      </c>
      <c r="C20" s="116" t="str">
        <f>IF(Massnahmen!E20&lt;&gt;"",Massnahmen!E20,"")</f>
        <v/>
      </c>
      <c r="D20" s="117" t="s">
        <v>932</v>
      </c>
      <c r="E20" s="117"/>
      <c r="F20" s="118"/>
      <c r="G20" s="117"/>
    </row>
    <row r="21" spans="2:7" s="113" customFormat="1" ht="42.95" customHeight="1" x14ac:dyDescent="0.45">
      <c r="B21" s="115"/>
      <c r="C21" s="119"/>
      <c r="D21" s="117"/>
      <c r="E21" s="117"/>
      <c r="F21" s="118"/>
      <c r="G21" s="117"/>
    </row>
    <row r="22" spans="2:7" s="113" customFormat="1" ht="42.75" x14ac:dyDescent="0.45">
      <c r="B22" s="108" t="s">
        <v>105</v>
      </c>
      <c r="C22" s="109" t="str">
        <f>IF(Massnahmen!E22&lt;&gt;"",Massnahmen!E22,"")</f>
        <v/>
      </c>
      <c r="D22" s="110" t="s">
        <v>932</v>
      </c>
      <c r="E22" s="110"/>
      <c r="F22" s="111"/>
      <c r="G22" s="112"/>
    </row>
    <row r="23" spans="2:7" s="113" customFormat="1" ht="42.95" customHeight="1" x14ac:dyDescent="0.45">
      <c r="B23" s="108"/>
      <c r="C23" s="114"/>
      <c r="D23" s="110"/>
      <c r="E23" s="110"/>
      <c r="F23" s="111"/>
      <c r="G23" s="112"/>
    </row>
    <row r="24" spans="2:7" s="113" customFormat="1" ht="42.75" x14ac:dyDescent="0.45">
      <c r="B24" s="115" t="s">
        <v>106</v>
      </c>
      <c r="C24" s="116" t="str">
        <f>IF(Massnahmen!E24&lt;&gt;"",Massnahmen!E24,"")</f>
        <v/>
      </c>
      <c r="D24" s="117" t="s">
        <v>932</v>
      </c>
      <c r="E24" s="117"/>
      <c r="F24" s="118"/>
      <c r="G24" s="117"/>
    </row>
    <row r="25" spans="2:7" s="113" customFormat="1" ht="42.95" customHeight="1" x14ac:dyDescent="0.45">
      <c r="B25" s="115"/>
      <c r="C25" s="119"/>
      <c r="D25" s="117"/>
      <c r="E25" s="117"/>
      <c r="F25" s="118"/>
      <c r="G25" s="117"/>
    </row>
    <row r="26" spans="2:7" s="113" customFormat="1" ht="42.75" x14ac:dyDescent="0.45">
      <c r="B26" s="108" t="s">
        <v>107</v>
      </c>
      <c r="C26" s="109" t="str">
        <f>IF(Massnahmen!E26&lt;&gt;"",Massnahmen!E26,"")</f>
        <v/>
      </c>
      <c r="D26" s="110" t="s">
        <v>932</v>
      </c>
      <c r="E26" s="110"/>
      <c r="F26" s="111"/>
      <c r="G26" s="112"/>
    </row>
    <row r="27" spans="2:7" s="113" customFormat="1" ht="42.95" customHeight="1" x14ac:dyDescent="0.45">
      <c r="B27" s="108"/>
      <c r="C27" s="114"/>
      <c r="D27" s="110"/>
      <c r="E27" s="110"/>
      <c r="F27" s="111"/>
      <c r="G27" s="112"/>
    </row>
    <row r="28" spans="2:7" s="113" customFormat="1" ht="42.75" x14ac:dyDescent="0.45">
      <c r="B28" s="115" t="s">
        <v>108</v>
      </c>
      <c r="C28" s="116" t="str">
        <f>IF(Massnahmen!E28&lt;&gt;"",Massnahmen!E28,"")</f>
        <v/>
      </c>
      <c r="D28" s="117" t="s">
        <v>932</v>
      </c>
      <c r="E28" s="117"/>
      <c r="F28" s="118"/>
      <c r="G28" s="117"/>
    </row>
    <row r="29" spans="2:7" s="113" customFormat="1" ht="42.95" customHeight="1" x14ac:dyDescent="0.45">
      <c r="B29" s="115"/>
      <c r="C29" s="119"/>
      <c r="D29" s="117"/>
      <c r="E29" s="117"/>
      <c r="F29" s="118"/>
      <c r="G29" s="117"/>
    </row>
    <row r="30" spans="2:7" s="113" customFormat="1" ht="42.75" x14ac:dyDescent="0.45">
      <c r="B30" s="108" t="s">
        <v>109</v>
      </c>
      <c r="C30" s="109" t="str">
        <f>IF(Massnahmen!E30&lt;&gt;"",Massnahmen!E30,"")</f>
        <v/>
      </c>
      <c r="D30" s="110" t="s">
        <v>932</v>
      </c>
      <c r="E30" s="110"/>
      <c r="F30" s="111"/>
      <c r="G30" s="112"/>
    </row>
    <row r="31" spans="2:7" s="113" customFormat="1" ht="42.95" customHeight="1" x14ac:dyDescent="0.45">
      <c r="B31" s="108"/>
      <c r="C31" s="114"/>
      <c r="D31" s="110"/>
      <c r="E31" s="110"/>
      <c r="F31" s="111"/>
      <c r="G31" s="112"/>
    </row>
    <row r="32" spans="2:7" s="113" customFormat="1" ht="42.75" x14ac:dyDescent="0.45">
      <c r="B32" s="115" t="s">
        <v>110</v>
      </c>
      <c r="C32" s="116" t="str">
        <f>IF(Massnahmen!E32&lt;&gt;"",Massnahmen!E32,"")</f>
        <v/>
      </c>
      <c r="D32" s="117" t="s">
        <v>932</v>
      </c>
      <c r="E32" s="117"/>
      <c r="F32" s="118"/>
      <c r="G32" s="117"/>
    </row>
    <row r="33" spans="2:7" s="113" customFormat="1" ht="42.95" customHeight="1" x14ac:dyDescent="0.45">
      <c r="B33" s="115"/>
      <c r="C33" s="119"/>
      <c r="D33" s="117"/>
      <c r="E33" s="117"/>
      <c r="F33" s="118"/>
      <c r="G33" s="117"/>
    </row>
    <row r="34" spans="2:7" s="113" customFormat="1" ht="42.75" x14ac:dyDescent="0.45">
      <c r="B34" s="108" t="s">
        <v>111</v>
      </c>
      <c r="C34" s="109" t="str">
        <f>IF(Massnahmen!E34&lt;&gt;"",Massnahmen!E34,"")</f>
        <v/>
      </c>
      <c r="D34" s="110" t="s">
        <v>932</v>
      </c>
      <c r="E34" s="110"/>
      <c r="F34" s="111"/>
      <c r="G34" s="112"/>
    </row>
    <row r="35" spans="2:7" s="113" customFormat="1" ht="42.95" customHeight="1" x14ac:dyDescent="0.45">
      <c r="B35" s="108"/>
      <c r="C35" s="114"/>
      <c r="D35" s="110"/>
      <c r="E35" s="110"/>
      <c r="F35" s="111"/>
      <c r="G35" s="112"/>
    </row>
    <row r="36" spans="2:7" s="113" customFormat="1" ht="42.75" x14ac:dyDescent="0.45">
      <c r="B36" s="115" t="s">
        <v>112</v>
      </c>
      <c r="C36" s="116" t="str">
        <f>IF(Massnahmen!E36&lt;&gt;"",Massnahmen!E36,"")</f>
        <v/>
      </c>
      <c r="D36" s="117" t="s">
        <v>932</v>
      </c>
      <c r="E36" s="117"/>
      <c r="F36" s="118"/>
      <c r="G36" s="117"/>
    </row>
    <row r="37" spans="2:7" s="113" customFormat="1" ht="42.95" customHeight="1" x14ac:dyDescent="0.45">
      <c r="B37" s="115"/>
      <c r="C37" s="119"/>
      <c r="D37" s="117"/>
      <c r="E37" s="117"/>
      <c r="F37" s="118"/>
      <c r="G37" s="117"/>
    </row>
    <row r="38" spans="2:7" s="113" customFormat="1" ht="42.75" x14ac:dyDescent="0.45">
      <c r="B38" s="108" t="s">
        <v>113</v>
      </c>
      <c r="C38" s="109" t="str">
        <f>IF(Massnahmen!E38&lt;&gt;"",Massnahmen!E38,"")</f>
        <v/>
      </c>
      <c r="D38" s="110" t="s">
        <v>932</v>
      </c>
      <c r="E38" s="110"/>
      <c r="F38" s="111"/>
      <c r="G38" s="112"/>
    </row>
    <row r="39" spans="2:7" s="113" customFormat="1" ht="42.95" customHeight="1" x14ac:dyDescent="0.45">
      <c r="B39" s="108"/>
      <c r="C39" s="114"/>
      <c r="D39" s="110"/>
      <c r="E39" s="110"/>
      <c r="F39" s="111"/>
      <c r="G39" s="112"/>
    </row>
    <row r="40" spans="2:7" s="113" customFormat="1" ht="42.75" x14ac:dyDescent="0.45">
      <c r="B40" s="115" t="s">
        <v>114</v>
      </c>
      <c r="C40" s="116" t="str">
        <f>IF(Massnahmen!E40&lt;&gt;"",Massnahmen!E40,"")</f>
        <v/>
      </c>
      <c r="D40" s="117" t="s">
        <v>932</v>
      </c>
      <c r="E40" s="117"/>
      <c r="F40" s="118"/>
      <c r="G40" s="117"/>
    </row>
    <row r="41" spans="2:7" s="113" customFormat="1" ht="42.95" customHeight="1" x14ac:dyDescent="0.45">
      <c r="B41" s="115"/>
      <c r="C41" s="119"/>
      <c r="D41" s="117"/>
      <c r="E41" s="117"/>
      <c r="F41" s="118"/>
      <c r="G41" s="117"/>
    </row>
    <row r="42" spans="2:7" s="113" customFormat="1" ht="42.75" x14ac:dyDescent="0.45">
      <c r="B42" s="108" t="s">
        <v>115</v>
      </c>
      <c r="C42" s="109" t="str">
        <f>IF(Massnahmen!E42&lt;&gt;"",Massnahmen!E42,"")</f>
        <v/>
      </c>
      <c r="D42" s="110" t="s">
        <v>932</v>
      </c>
      <c r="E42" s="110"/>
      <c r="F42" s="111"/>
      <c r="G42" s="112"/>
    </row>
    <row r="43" spans="2:7" s="113" customFormat="1" ht="42.95" customHeight="1" x14ac:dyDescent="0.45">
      <c r="B43" s="108"/>
      <c r="C43" s="114"/>
      <c r="D43" s="110"/>
      <c r="E43" s="110"/>
      <c r="F43" s="111"/>
      <c r="G43" s="112"/>
    </row>
    <row r="44" spans="2:7" s="113" customFormat="1" ht="42.75" x14ac:dyDescent="0.45">
      <c r="B44" s="115" t="s">
        <v>116</v>
      </c>
      <c r="C44" s="116" t="str">
        <f>IF(Massnahmen!E44&lt;&gt;"",Massnahmen!E44,"")</f>
        <v/>
      </c>
      <c r="D44" s="117" t="s">
        <v>932</v>
      </c>
      <c r="E44" s="117"/>
      <c r="F44" s="118"/>
      <c r="G44" s="117"/>
    </row>
    <row r="45" spans="2:7" s="113" customFormat="1" ht="42.95" customHeight="1" x14ac:dyDescent="0.45">
      <c r="B45" s="115"/>
      <c r="C45" s="119"/>
      <c r="D45" s="117"/>
      <c r="E45" s="117"/>
      <c r="F45" s="118"/>
      <c r="G45" s="117"/>
    </row>
    <row r="46" spans="2:7" s="113" customFormat="1" ht="42.75" x14ac:dyDescent="0.45">
      <c r="B46" s="108" t="s">
        <v>117</v>
      </c>
      <c r="C46" s="109" t="str">
        <f>IF(Massnahmen!E46&lt;&gt;"",Massnahmen!E46,"")</f>
        <v/>
      </c>
      <c r="D46" s="110" t="s">
        <v>932</v>
      </c>
      <c r="E46" s="110"/>
      <c r="F46" s="111"/>
      <c r="G46" s="112"/>
    </row>
    <row r="47" spans="2:7" s="113" customFormat="1" ht="42.95" customHeight="1" x14ac:dyDescent="0.45">
      <c r="B47" s="108"/>
      <c r="C47" s="114"/>
      <c r="D47" s="110"/>
      <c r="E47" s="110"/>
      <c r="F47" s="111"/>
      <c r="G47" s="112"/>
    </row>
    <row r="48" spans="2:7" s="113" customFormat="1" ht="42.75" x14ac:dyDescent="0.45">
      <c r="B48" s="115" t="s">
        <v>118</v>
      </c>
      <c r="C48" s="116" t="str">
        <f>IF(Massnahmen!E48&lt;&gt;"",Massnahmen!E48,"")</f>
        <v/>
      </c>
      <c r="D48" s="117" t="s">
        <v>932</v>
      </c>
      <c r="E48" s="117"/>
      <c r="F48" s="118"/>
      <c r="G48" s="117"/>
    </row>
    <row r="49" spans="2:7" s="113" customFormat="1" ht="42.95" customHeight="1" x14ac:dyDescent="0.45">
      <c r="B49" s="115"/>
      <c r="C49" s="119"/>
      <c r="D49" s="117"/>
      <c r="E49" s="117"/>
      <c r="F49" s="118"/>
      <c r="G49" s="117"/>
    </row>
    <row r="50" spans="2:7" s="113" customFormat="1" ht="42.75" x14ac:dyDescent="0.45">
      <c r="B50" s="108" t="s">
        <v>119</v>
      </c>
      <c r="C50" s="109" t="str">
        <f>IF(Massnahmen!E50&lt;&gt;"",Massnahmen!E50,"")</f>
        <v/>
      </c>
      <c r="D50" s="110" t="s">
        <v>932</v>
      </c>
      <c r="E50" s="110"/>
      <c r="F50" s="111"/>
      <c r="G50" s="112"/>
    </row>
    <row r="51" spans="2:7" s="113" customFormat="1" ht="42.95" customHeight="1" x14ac:dyDescent="0.45">
      <c r="B51" s="108"/>
      <c r="C51" s="114"/>
      <c r="D51" s="110"/>
      <c r="E51" s="110"/>
      <c r="F51" s="111"/>
      <c r="G51" s="112"/>
    </row>
    <row r="52" spans="2:7" s="113" customFormat="1" ht="42.75" x14ac:dyDescent="0.45">
      <c r="B52" s="115" t="s">
        <v>120</v>
      </c>
      <c r="C52" s="116" t="str">
        <f>IF(Massnahmen!E52&lt;&gt;"",Massnahmen!E52,"")</f>
        <v/>
      </c>
      <c r="D52" s="117" t="s">
        <v>932</v>
      </c>
      <c r="E52" s="117"/>
      <c r="F52" s="118"/>
      <c r="G52" s="117"/>
    </row>
    <row r="53" spans="2:7" s="113" customFormat="1" ht="42.95" customHeight="1" x14ac:dyDescent="0.45">
      <c r="B53" s="115"/>
      <c r="C53" s="119"/>
      <c r="D53" s="117"/>
      <c r="E53" s="117"/>
      <c r="F53" s="118"/>
      <c r="G53" s="117"/>
    </row>
    <row r="54" spans="2:7" s="113" customFormat="1" ht="42.75" x14ac:dyDescent="0.45">
      <c r="B54" s="108" t="s">
        <v>121</v>
      </c>
      <c r="C54" s="109" t="str">
        <f>IF(Massnahmen!E54&lt;&gt;"",Massnahmen!E54,"")</f>
        <v/>
      </c>
      <c r="D54" s="110" t="s">
        <v>932</v>
      </c>
      <c r="E54" s="110"/>
      <c r="F54" s="111"/>
      <c r="G54" s="112"/>
    </row>
    <row r="55" spans="2:7" s="113" customFormat="1" ht="42.95" customHeight="1" x14ac:dyDescent="0.45">
      <c r="B55" s="108"/>
      <c r="C55" s="114"/>
      <c r="D55" s="110"/>
      <c r="E55" s="110"/>
      <c r="F55" s="111"/>
      <c r="G55" s="112"/>
    </row>
    <row r="56" spans="2:7" s="113" customFormat="1" ht="42.75" x14ac:dyDescent="0.45">
      <c r="B56" s="115" t="s">
        <v>122</v>
      </c>
      <c r="C56" s="116" t="str">
        <f>IF(Massnahmen!E56&lt;&gt;"",Massnahmen!E56,"")</f>
        <v/>
      </c>
      <c r="D56" s="117" t="s">
        <v>932</v>
      </c>
      <c r="E56" s="117"/>
      <c r="F56" s="118"/>
      <c r="G56" s="117"/>
    </row>
    <row r="57" spans="2:7" s="113" customFormat="1" ht="42.95" customHeight="1" x14ac:dyDescent="0.45">
      <c r="B57" s="115"/>
      <c r="C57" s="119"/>
      <c r="D57" s="117"/>
      <c r="E57" s="117"/>
      <c r="F57" s="118"/>
      <c r="G57" s="117"/>
    </row>
    <row r="58" spans="2:7" s="113" customFormat="1" ht="42.75" x14ac:dyDescent="0.45">
      <c r="B58" s="108" t="s">
        <v>123</v>
      </c>
      <c r="C58" s="109" t="str">
        <f>IF(Massnahmen!E58&lt;&gt;"",Massnahmen!E58,"")</f>
        <v/>
      </c>
      <c r="D58" s="110" t="s">
        <v>932</v>
      </c>
      <c r="E58" s="110"/>
      <c r="F58" s="111"/>
      <c r="G58" s="112"/>
    </row>
    <row r="59" spans="2:7" s="113" customFormat="1" ht="42.95" customHeight="1" x14ac:dyDescent="0.45">
      <c r="B59" s="108"/>
      <c r="C59" s="114"/>
      <c r="D59" s="110"/>
      <c r="E59" s="110"/>
      <c r="F59" s="111"/>
      <c r="G59" s="112"/>
    </row>
    <row r="60" spans="2:7" s="113" customFormat="1" ht="42.75" x14ac:dyDescent="0.45">
      <c r="B60" s="115" t="s">
        <v>124</v>
      </c>
      <c r="C60" s="116" t="str">
        <f>IF(Massnahmen!E60&lt;&gt;"",Massnahmen!E60,"")</f>
        <v/>
      </c>
      <c r="D60" s="117" t="s">
        <v>932</v>
      </c>
      <c r="E60" s="117"/>
      <c r="F60" s="118"/>
      <c r="G60" s="117"/>
    </row>
    <row r="61" spans="2:7" s="113" customFormat="1" ht="42.95" customHeight="1" x14ac:dyDescent="0.45">
      <c r="B61" s="115"/>
      <c r="C61" s="119"/>
      <c r="D61" s="117"/>
      <c r="E61" s="117"/>
      <c r="F61" s="118"/>
      <c r="G61" s="117"/>
    </row>
    <row r="62" spans="2:7" s="113" customFormat="1" ht="42.75" x14ac:dyDescent="0.45">
      <c r="B62" s="108" t="s">
        <v>125</v>
      </c>
      <c r="C62" s="109" t="str">
        <f>IF(Massnahmen!E62&lt;&gt;"",Massnahmen!E62,"")</f>
        <v/>
      </c>
      <c r="D62" s="110" t="s">
        <v>932</v>
      </c>
      <c r="E62" s="110"/>
      <c r="F62" s="111"/>
      <c r="G62" s="112"/>
    </row>
    <row r="63" spans="2:7" s="113" customFormat="1" ht="42.95" customHeight="1" x14ac:dyDescent="0.45">
      <c r="B63" s="108"/>
      <c r="C63" s="114"/>
      <c r="D63" s="110"/>
      <c r="E63" s="110"/>
      <c r="F63" s="111"/>
      <c r="G63" s="112"/>
    </row>
    <row r="64" spans="2:7" s="113" customFormat="1" ht="42.75" x14ac:dyDescent="0.45">
      <c r="B64" s="115" t="s">
        <v>126</v>
      </c>
      <c r="C64" s="116" t="str">
        <f>IF(Massnahmen!E64&lt;&gt;"",Massnahmen!E64,"")</f>
        <v/>
      </c>
      <c r="D64" s="117" t="s">
        <v>932</v>
      </c>
      <c r="E64" s="117"/>
      <c r="F64" s="118"/>
      <c r="G64" s="117"/>
    </row>
    <row r="65" spans="2:7" s="113" customFormat="1" ht="42.95" customHeight="1" x14ac:dyDescent="0.45">
      <c r="B65" s="115"/>
      <c r="C65" s="119"/>
      <c r="D65" s="117"/>
      <c r="E65" s="117"/>
      <c r="F65" s="118"/>
      <c r="G65" s="117"/>
    </row>
    <row r="66" spans="2:7" s="113" customFormat="1" ht="42.75" x14ac:dyDescent="0.45">
      <c r="B66" s="108" t="s">
        <v>127</v>
      </c>
      <c r="C66" s="109" t="str">
        <f>IF(Massnahmen!E66&lt;&gt;"",Massnahmen!E66,"")</f>
        <v/>
      </c>
      <c r="D66" s="110" t="s">
        <v>932</v>
      </c>
      <c r="E66" s="110"/>
      <c r="F66" s="111"/>
      <c r="G66" s="112"/>
    </row>
    <row r="67" spans="2:7" s="113" customFormat="1" ht="42.95" customHeight="1" x14ac:dyDescent="0.45">
      <c r="B67" s="108"/>
      <c r="C67" s="114"/>
      <c r="D67" s="110"/>
      <c r="E67" s="110"/>
      <c r="F67" s="111"/>
      <c r="G67" s="112"/>
    </row>
    <row r="68" spans="2:7" s="113" customFormat="1" ht="42.75" x14ac:dyDescent="0.45">
      <c r="B68" s="115" t="s">
        <v>128</v>
      </c>
      <c r="C68" s="116" t="str">
        <f>IF(Massnahmen!E68&lt;&gt;"",Massnahmen!E68,"")</f>
        <v/>
      </c>
      <c r="D68" s="117" t="s">
        <v>932</v>
      </c>
      <c r="E68" s="117"/>
      <c r="F68" s="118"/>
      <c r="G68" s="117"/>
    </row>
    <row r="69" spans="2:7" s="113" customFormat="1" ht="42.95" customHeight="1" x14ac:dyDescent="0.45">
      <c r="B69" s="115"/>
      <c r="C69" s="119"/>
      <c r="D69" s="117"/>
      <c r="E69" s="117"/>
      <c r="F69" s="118"/>
      <c r="G69" s="117"/>
    </row>
    <row r="70" spans="2:7" s="113" customFormat="1" ht="42.75" x14ac:dyDescent="0.45">
      <c r="B70" s="108" t="s">
        <v>129</v>
      </c>
      <c r="C70" s="109" t="str">
        <f>IF(Massnahmen!E70&lt;&gt;"",Massnahmen!E70,"")</f>
        <v/>
      </c>
      <c r="D70" s="110" t="s">
        <v>932</v>
      </c>
      <c r="E70" s="110"/>
      <c r="F70" s="111"/>
      <c r="G70" s="112"/>
    </row>
    <row r="71" spans="2:7" s="113" customFormat="1" ht="42.95" customHeight="1" x14ac:dyDescent="0.45">
      <c r="B71" s="108"/>
      <c r="C71" s="114"/>
      <c r="D71" s="110"/>
      <c r="E71" s="110"/>
      <c r="F71" s="111"/>
      <c r="G71" s="112"/>
    </row>
    <row r="72" spans="2:7" s="113" customFormat="1" ht="42.75" x14ac:dyDescent="0.45">
      <c r="B72" s="115" t="s">
        <v>130</v>
      </c>
      <c r="C72" s="116" t="str">
        <f>IF(Massnahmen!E72&lt;&gt;"",Massnahmen!E72,"")</f>
        <v/>
      </c>
      <c r="D72" s="117" t="s">
        <v>932</v>
      </c>
      <c r="E72" s="117"/>
      <c r="F72" s="118"/>
      <c r="G72" s="117"/>
    </row>
    <row r="73" spans="2:7" s="113" customFormat="1" ht="42.95" customHeight="1" x14ac:dyDescent="0.45">
      <c r="B73" s="115"/>
      <c r="C73" s="119"/>
      <c r="D73" s="117"/>
      <c r="E73" s="117"/>
      <c r="F73" s="118"/>
      <c r="G73" s="117"/>
    </row>
    <row r="74" spans="2:7" s="113" customFormat="1" ht="42.75" x14ac:dyDescent="0.45">
      <c r="B74" s="108" t="s">
        <v>131</v>
      </c>
      <c r="C74" s="109" t="str">
        <f>IF(Massnahmen!E74&lt;&gt;"",Massnahmen!E74,"")</f>
        <v/>
      </c>
      <c r="D74" s="110" t="s">
        <v>932</v>
      </c>
      <c r="E74" s="110"/>
      <c r="F74" s="111"/>
      <c r="G74" s="112"/>
    </row>
    <row r="75" spans="2:7" s="113" customFormat="1" ht="42.95" customHeight="1" x14ac:dyDescent="0.45">
      <c r="B75" s="108"/>
      <c r="C75" s="114"/>
      <c r="D75" s="110"/>
      <c r="E75" s="110"/>
      <c r="F75" s="111"/>
      <c r="G75" s="112"/>
    </row>
    <row r="76" spans="2:7" s="113" customFormat="1" ht="42.75" x14ac:dyDescent="0.45">
      <c r="B76" s="115" t="s">
        <v>132</v>
      </c>
      <c r="C76" s="116" t="str">
        <f>IF(Massnahmen!E76&lt;&gt;"",Massnahmen!E76,"")</f>
        <v/>
      </c>
      <c r="D76" s="117" t="s">
        <v>932</v>
      </c>
      <c r="E76" s="117"/>
      <c r="F76" s="118"/>
      <c r="G76" s="117"/>
    </row>
    <row r="77" spans="2:7" s="113" customFormat="1" ht="42.95" customHeight="1" x14ac:dyDescent="0.45">
      <c r="B77" s="115"/>
      <c r="C77" s="119"/>
      <c r="D77" s="117"/>
      <c r="E77" s="117"/>
      <c r="F77" s="118"/>
      <c r="G77" s="117"/>
    </row>
    <row r="78" spans="2:7" s="113" customFormat="1" ht="42.75" x14ac:dyDescent="0.45">
      <c r="B78" s="108" t="s">
        <v>133</v>
      </c>
      <c r="C78" s="109" t="str">
        <f>IF(Massnahmen!E78&lt;&gt;"",Massnahmen!E78,"")</f>
        <v/>
      </c>
      <c r="D78" s="110" t="s">
        <v>932</v>
      </c>
      <c r="E78" s="110"/>
      <c r="F78" s="111"/>
      <c r="G78" s="112"/>
    </row>
    <row r="79" spans="2:7" s="113" customFormat="1" ht="42.95" customHeight="1" x14ac:dyDescent="0.45">
      <c r="B79" s="108"/>
      <c r="C79" s="114"/>
      <c r="D79" s="110"/>
      <c r="E79" s="110"/>
      <c r="F79" s="111"/>
      <c r="G79" s="112"/>
    </row>
    <row r="80" spans="2:7" s="113" customFormat="1" ht="42.75" x14ac:dyDescent="0.45">
      <c r="B80" s="115" t="s">
        <v>134</v>
      </c>
      <c r="C80" s="116" t="str">
        <f>IF(Massnahmen!E80&lt;&gt;"",Massnahmen!E80,"")</f>
        <v/>
      </c>
      <c r="D80" s="117" t="s">
        <v>932</v>
      </c>
      <c r="E80" s="117"/>
      <c r="F80" s="118"/>
      <c r="G80" s="117"/>
    </row>
    <row r="81" spans="2:7" s="113" customFormat="1" ht="42.95" customHeight="1" x14ac:dyDescent="0.45">
      <c r="B81" s="115"/>
      <c r="C81" s="119"/>
      <c r="D81" s="117"/>
      <c r="E81" s="117"/>
      <c r="F81" s="118"/>
      <c r="G81" s="117"/>
    </row>
    <row r="82" spans="2:7" s="113" customFormat="1" ht="42.75" x14ac:dyDescent="0.45">
      <c r="B82" s="108" t="s">
        <v>135</v>
      </c>
      <c r="C82" s="109" t="str">
        <f>IF(Massnahmen!E82&lt;&gt;"",Massnahmen!E82,"")</f>
        <v/>
      </c>
      <c r="D82" s="110" t="s">
        <v>932</v>
      </c>
      <c r="E82" s="110"/>
      <c r="F82" s="111"/>
      <c r="G82" s="112"/>
    </row>
    <row r="83" spans="2:7" s="113" customFormat="1" ht="42.95" customHeight="1" x14ac:dyDescent="0.45">
      <c r="B83" s="108"/>
      <c r="C83" s="114"/>
      <c r="D83" s="110"/>
      <c r="E83" s="110"/>
      <c r="F83" s="111"/>
      <c r="G83" s="112"/>
    </row>
    <row r="84" spans="2:7" s="113" customFormat="1" ht="42.75" x14ac:dyDescent="0.45">
      <c r="B84" s="115" t="s">
        <v>136</v>
      </c>
      <c r="C84" s="116" t="str">
        <f>IF(Massnahmen!E84&lt;&gt;"",Massnahmen!E84,"")</f>
        <v/>
      </c>
      <c r="D84" s="117" t="s">
        <v>932</v>
      </c>
      <c r="E84" s="117"/>
      <c r="F84" s="118"/>
      <c r="G84" s="117"/>
    </row>
    <row r="85" spans="2:7" s="113" customFormat="1" ht="42.95" customHeight="1" x14ac:dyDescent="0.45">
      <c r="B85" s="115"/>
      <c r="C85" s="119"/>
      <c r="D85" s="117"/>
      <c r="E85" s="117"/>
      <c r="F85" s="118"/>
      <c r="G85" s="117"/>
    </row>
    <row r="86" spans="2:7" s="113" customFormat="1" ht="42.75" x14ac:dyDescent="0.45">
      <c r="B86" s="108" t="s">
        <v>933</v>
      </c>
      <c r="C86" s="109" t="str">
        <f>IF(Massnahmen!E86&lt;&gt;"",Massnahmen!E86,"")</f>
        <v/>
      </c>
      <c r="D86" s="110" t="s">
        <v>932</v>
      </c>
      <c r="E86" s="110"/>
      <c r="F86" s="111"/>
      <c r="G86" s="112"/>
    </row>
    <row r="87" spans="2:7" s="113" customFormat="1" ht="42.95" customHeight="1" x14ac:dyDescent="0.45">
      <c r="B87" s="108"/>
      <c r="C87" s="114"/>
      <c r="D87" s="110"/>
      <c r="E87" s="110"/>
      <c r="F87" s="111"/>
      <c r="G87" s="112"/>
    </row>
    <row r="88" spans="2:7" s="113" customFormat="1" ht="42.75" x14ac:dyDescent="0.45">
      <c r="B88" s="115" t="s">
        <v>934</v>
      </c>
      <c r="C88" s="116" t="str">
        <f>IF(Massnahmen!E88&lt;&gt;"",Massnahmen!E88,"")</f>
        <v/>
      </c>
      <c r="D88" s="117" t="s">
        <v>932</v>
      </c>
      <c r="E88" s="117"/>
      <c r="F88" s="118"/>
      <c r="G88" s="117"/>
    </row>
    <row r="89" spans="2:7" s="113" customFormat="1" ht="42.95" customHeight="1" x14ac:dyDescent="0.45">
      <c r="B89" s="115"/>
      <c r="C89" s="119"/>
      <c r="D89" s="117"/>
      <c r="E89" s="117"/>
      <c r="F89" s="118"/>
      <c r="G89" s="117"/>
    </row>
    <row r="90" spans="2:7" s="113" customFormat="1" ht="42.75" x14ac:dyDescent="0.45">
      <c r="B90" s="108" t="s">
        <v>935</v>
      </c>
      <c r="C90" s="109" t="str">
        <f>IF(Massnahmen!E90&lt;&gt;"",Massnahmen!E90,"")</f>
        <v/>
      </c>
      <c r="D90" s="110" t="s">
        <v>932</v>
      </c>
      <c r="E90" s="110"/>
      <c r="F90" s="111"/>
      <c r="G90" s="112"/>
    </row>
    <row r="91" spans="2:7" s="113" customFormat="1" ht="42.95" customHeight="1" x14ac:dyDescent="0.45">
      <c r="B91" s="108"/>
      <c r="C91" s="114"/>
      <c r="D91" s="110"/>
      <c r="E91" s="110"/>
      <c r="F91" s="111"/>
      <c r="G91" s="112"/>
    </row>
    <row r="92" spans="2:7" s="113" customFormat="1" ht="42.75" x14ac:dyDescent="0.45">
      <c r="B92" s="115" t="s">
        <v>936</v>
      </c>
      <c r="C92" s="116" t="str">
        <f>IF(Massnahmen!E92&lt;&gt;"",Massnahmen!E92,"")</f>
        <v/>
      </c>
      <c r="D92" s="117" t="s">
        <v>932</v>
      </c>
      <c r="E92" s="117"/>
      <c r="F92" s="118"/>
      <c r="G92" s="117"/>
    </row>
    <row r="93" spans="2:7" s="113" customFormat="1" ht="42.95" customHeight="1" x14ac:dyDescent="0.45">
      <c r="B93" s="115"/>
      <c r="C93" s="119"/>
      <c r="D93" s="117"/>
      <c r="E93" s="117"/>
      <c r="F93" s="118"/>
      <c r="G93" s="117"/>
    </row>
    <row r="94" spans="2:7" s="113" customFormat="1" ht="42.75" x14ac:dyDescent="0.45">
      <c r="B94" s="108" t="s">
        <v>937</v>
      </c>
      <c r="C94" s="109" t="str">
        <f>IF(Massnahmen!E94&lt;&gt;"",Massnahmen!E94,"")</f>
        <v/>
      </c>
      <c r="D94" s="110" t="s">
        <v>932</v>
      </c>
      <c r="E94" s="110"/>
      <c r="F94" s="111"/>
      <c r="G94" s="112"/>
    </row>
    <row r="95" spans="2:7" s="113" customFormat="1" ht="42.95" customHeight="1" x14ac:dyDescent="0.45">
      <c r="B95" s="108"/>
      <c r="C95" s="114"/>
      <c r="D95" s="110"/>
      <c r="E95" s="110"/>
      <c r="F95" s="111"/>
      <c r="G95" s="112"/>
    </row>
    <row r="96" spans="2:7" s="113" customFormat="1" ht="42.75" x14ac:dyDescent="0.45">
      <c r="B96" s="115" t="s">
        <v>938</v>
      </c>
      <c r="C96" s="116" t="str">
        <f>IF(Massnahmen!E96&lt;&gt;"",Massnahmen!E96,"")</f>
        <v/>
      </c>
      <c r="D96" s="117" t="s">
        <v>932</v>
      </c>
      <c r="E96" s="117"/>
      <c r="F96" s="118"/>
      <c r="G96" s="117"/>
    </row>
    <row r="97" spans="2:7" s="113" customFormat="1" ht="42.95" customHeight="1" x14ac:dyDescent="0.45">
      <c r="B97" s="115"/>
      <c r="C97" s="119"/>
      <c r="D97" s="117"/>
      <c r="E97" s="117"/>
      <c r="F97" s="118"/>
      <c r="G97" s="117"/>
    </row>
    <row r="98" spans="2:7" s="113" customFormat="1" ht="42.75" x14ac:dyDescent="0.45">
      <c r="B98" s="108" t="s">
        <v>939</v>
      </c>
      <c r="C98" s="109" t="str">
        <f>IF(Massnahmen!E98&lt;&gt;"",Massnahmen!E98,"")</f>
        <v/>
      </c>
      <c r="D98" s="110" t="s">
        <v>932</v>
      </c>
      <c r="E98" s="110"/>
      <c r="F98" s="111"/>
      <c r="G98" s="112"/>
    </row>
    <row r="99" spans="2:7" s="113" customFormat="1" ht="42.95" customHeight="1" x14ac:dyDescent="0.45">
      <c r="B99" s="108"/>
      <c r="C99" s="114"/>
      <c r="D99" s="110"/>
      <c r="E99" s="110"/>
      <c r="F99" s="111"/>
      <c r="G99" s="112"/>
    </row>
    <row r="100" spans="2:7" s="113" customFormat="1" ht="42.75" x14ac:dyDescent="0.45">
      <c r="B100" s="115" t="s">
        <v>940</v>
      </c>
      <c r="C100" s="116" t="str">
        <f>IF(Massnahmen!E100&lt;&gt;"",Massnahmen!E100,"")</f>
        <v/>
      </c>
      <c r="D100" s="117" t="s">
        <v>932</v>
      </c>
      <c r="E100" s="117"/>
      <c r="F100" s="118"/>
      <c r="G100" s="117"/>
    </row>
    <row r="101" spans="2:7" s="113" customFormat="1" ht="42.95" customHeight="1" x14ac:dyDescent="0.45">
      <c r="B101" s="115"/>
      <c r="C101" s="119"/>
      <c r="D101" s="117"/>
      <c r="E101" s="117"/>
      <c r="F101" s="118"/>
      <c r="G101" s="117"/>
    </row>
    <row r="102" spans="2:7" s="113" customFormat="1" ht="42.75" x14ac:dyDescent="0.45">
      <c r="B102" s="108" t="s">
        <v>941</v>
      </c>
      <c r="C102" s="109" t="str">
        <f>IF(Massnahmen!E102&lt;&gt;"",Massnahmen!E102,"")</f>
        <v/>
      </c>
      <c r="D102" s="110" t="s">
        <v>932</v>
      </c>
      <c r="E102" s="110"/>
      <c r="F102" s="111"/>
      <c r="G102" s="112"/>
    </row>
    <row r="103" spans="2:7" s="113" customFormat="1" ht="42.95" customHeight="1" x14ac:dyDescent="0.45">
      <c r="B103" s="108"/>
      <c r="C103" s="114"/>
      <c r="D103" s="110"/>
      <c r="E103" s="110"/>
      <c r="F103" s="111"/>
      <c r="G103" s="112"/>
    </row>
    <row r="104" spans="2:7" s="113" customFormat="1" ht="42.75" x14ac:dyDescent="0.45">
      <c r="B104" s="115" t="s">
        <v>942</v>
      </c>
      <c r="C104" s="116" t="str">
        <f>IF(Massnahmen!E104&lt;&gt;"",Massnahmen!E104,"")</f>
        <v/>
      </c>
      <c r="D104" s="117" t="s">
        <v>932</v>
      </c>
      <c r="E104" s="117"/>
      <c r="F104" s="118"/>
      <c r="G104" s="117"/>
    </row>
    <row r="105" spans="2:7" s="113" customFormat="1" ht="42.95" customHeight="1" x14ac:dyDescent="0.45">
      <c r="B105" s="115"/>
      <c r="C105" s="119"/>
      <c r="D105" s="117"/>
      <c r="E105" s="117"/>
      <c r="F105" s="118"/>
      <c r="G105" s="117"/>
    </row>
    <row r="106" spans="2:7" s="113" customFormat="1" ht="42.75" x14ac:dyDescent="0.45">
      <c r="B106" s="108" t="s">
        <v>943</v>
      </c>
      <c r="C106" s="109" t="str">
        <f>IF(Massnahmen!E106&lt;&gt;"",Massnahmen!E106,"")</f>
        <v/>
      </c>
      <c r="D106" s="110" t="s">
        <v>932</v>
      </c>
      <c r="E106" s="110"/>
      <c r="F106" s="111"/>
      <c r="G106" s="112"/>
    </row>
    <row r="107" spans="2:7" s="113" customFormat="1" ht="42.95" customHeight="1" x14ac:dyDescent="0.45">
      <c r="B107" s="108"/>
      <c r="C107" s="114"/>
      <c r="D107" s="110"/>
      <c r="E107" s="110"/>
      <c r="F107" s="111"/>
      <c r="G107" s="112"/>
    </row>
    <row r="108" spans="2:7" s="113" customFormat="1" ht="42.75" x14ac:dyDescent="0.45">
      <c r="B108" s="115" t="s">
        <v>944</v>
      </c>
      <c r="C108" s="116" t="str">
        <f>IF(Massnahmen!E108&lt;&gt;"",Massnahmen!E108,"")</f>
        <v/>
      </c>
      <c r="D108" s="117" t="s">
        <v>932</v>
      </c>
      <c r="E108" s="117"/>
      <c r="F108" s="118"/>
      <c r="G108" s="117"/>
    </row>
    <row r="109" spans="2:7" s="113" customFormat="1" ht="42.95" customHeight="1" x14ac:dyDescent="0.45">
      <c r="B109" s="115"/>
      <c r="C109" s="119"/>
      <c r="D109" s="117"/>
      <c r="E109" s="117"/>
      <c r="F109" s="118"/>
      <c r="G109" s="117"/>
    </row>
    <row r="110" spans="2:7" s="113" customFormat="1" ht="42.75" x14ac:dyDescent="0.45">
      <c r="B110" s="108" t="s">
        <v>945</v>
      </c>
      <c r="C110" s="109" t="str">
        <f>IF(Massnahmen!E110&lt;&gt;"",Massnahmen!E110,"")</f>
        <v/>
      </c>
      <c r="D110" s="110" t="s">
        <v>932</v>
      </c>
      <c r="E110" s="110"/>
      <c r="F110" s="111"/>
      <c r="G110" s="112"/>
    </row>
    <row r="111" spans="2:7" s="113" customFormat="1" ht="42.95" customHeight="1" x14ac:dyDescent="0.45">
      <c r="B111" s="108"/>
      <c r="C111" s="114"/>
      <c r="D111" s="110"/>
      <c r="E111" s="110"/>
      <c r="F111" s="111"/>
      <c r="G111" s="112"/>
    </row>
    <row r="112" spans="2:7" s="113" customFormat="1" ht="42.75" x14ac:dyDescent="0.45">
      <c r="B112" s="115" t="s">
        <v>946</v>
      </c>
      <c r="C112" s="116" t="str">
        <f>IF(Massnahmen!E112&lt;&gt;"",Massnahmen!E112,"")</f>
        <v/>
      </c>
      <c r="D112" s="117" t="s">
        <v>932</v>
      </c>
      <c r="E112" s="117"/>
      <c r="F112" s="118"/>
      <c r="G112" s="117"/>
    </row>
    <row r="113" spans="2:7" s="113" customFormat="1" ht="42.95" customHeight="1" x14ac:dyDescent="0.45">
      <c r="B113" s="115"/>
      <c r="C113" s="119"/>
      <c r="D113" s="117"/>
      <c r="E113" s="117"/>
      <c r="F113" s="118"/>
      <c r="G113" s="117"/>
    </row>
    <row r="114" spans="2:7" s="113" customFormat="1" ht="42.75" x14ac:dyDescent="0.45">
      <c r="B114" s="108" t="s">
        <v>947</v>
      </c>
      <c r="C114" s="109" t="str">
        <f>IF(Massnahmen!E114&lt;&gt;"",Massnahmen!E114,"")</f>
        <v/>
      </c>
      <c r="D114" s="110" t="s">
        <v>932</v>
      </c>
      <c r="E114" s="110"/>
      <c r="F114" s="111"/>
      <c r="G114" s="112"/>
    </row>
    <row r="115" spans="2:7" s="113" customFormat="1" ht="42.95" customHeight="1" x14ac:dyDescent="0.45">
      <c r="B115" s="108"/>
      <c r="C115" s="114"/>
      <c r="D115" s="110"/>
      <c r="E115" s="110"/>
      <c r="F115" s="111"/>
      <c r="G115" s="112"/>
    </row>
    <row r="116" spans="2:7" s="113" customFormat="1" ht="42.75" x14ac:dyDescent="0.45">
      <c r="B116" s="115" t="s">
        <v>948</v>
      </c>
      <c r="C116" s="116" t="str">
        <f>IF(Massnahmen!E116&lt;&gt;"",Massnahmen!E116,"")</f>
        <v/>
      </c>
      <c r="D116" s="117" t="s">
        <v>932</v>
      </c>
      <c r="E116" s="117"/>
      <c r="F116" s="118"/>
      <c r="G116" s="117"/>
    </row>
    <row r="117" spans="2:7" s="113" customFormat="1" ht="42.95" customHeight="1" x14ac:dyDescent="0.45">
      <c r="B117" s="115"/>
      <c r="C117" s="119"/>
      <c r="D117" s="117"/>
      <c r="E117" s="117"/>
      <c r="F117" s="118"/>
      <c r="G117" s="117"/>
    </row>
    <row r="118" spans="2:7" s="113" customFormat="1" ht="42.75" x14ac:dyDescent="0.45">
      <c r="B118" s="108" t="s">
        <v>949</v>
      </c>
      <c r="C118" s="109" t="str">
        <f>IF(Massnahmen!E118&lt;&gt;"",Massnahmen!E118,"")</f>
        <v/>
      </c>
      <c r="D118" s="110" t="s">
        <v>932</v>
      </c>
      <c r="E118" s="110"/>
      <c r="F118" s="111"/>
      <c r="G118" s="112"/>
    </row>
    <row r="119" spans="2:7" s="113" customFormat="1" ht="42.95" customHeight="1" x14ac:dyDescent="0.45">
      <c r="B119" s="108"/>
      <c r="C119" s="114"/>
      <c r="D119" s="110"/>
      <c r="E119" s="110"/>
      <c r="F119" s="111"/>
      <c r="G119" s="112"/>
    </row>
    <row r="120" spans="2:7" s="113" customFormat="1" ht="42.75" x14ac:dyDescent="0.45">
      <c r="B120" s="115" t="s">
        <v>950</v>
      </c>
      <c r="C120" s="116" t="str">
        <f>IF(Massnahmen!E120&lt;&gt;"",Massnahmen!E120,"")</f>
        <v/>
      </c>
      <c r="D120" s="117" t="s">
        <v>932</v>
      </c>
      <c r="E120" s="117"/>
      <c r="F120" s="118"/>
      <c r="G120" s="117"/>
    </row>
    <row r="121" spans="2:7" s="113" customFormat="1" ht="42.95" customHeight="1" x14ac:dyDescent="0.45">
      <c r="B121" s="115"/>
      <c r="C121" s="119"/>
      <c r="D121" s="117"/>
      <c r="E121" s="117"/>
      <c r="F121" s="118"/>
      <c r="G121" s="117"/>
    </row>
    <row r="122" spans="2:7" s="113" customFormat="1" ht="42.75" x14ac:dyDescent="0.45">
      <c r="B122" s="108" t="s">
        <v>951</v>
      </c>
      <c r="C122" s="109" t="str">
        <f>IF(Massnahmen!E122&lt;&gt;"",Massnahmen!E122,"")</f>
        <v/>
      </c>
      <c r="D122" s="110" t="s">
        <v>932</v>
      </c>
      <c r="E122" s="110"/>
      <c r="F122" s="111"/>
      <c r="G122" s="112"/>
    </row>
    <row r="123" spans="2:7" s="113" customFormat="1" ht="42.95" customHeight="1" x14ac:dyDescent="0.45">
      <c r="B123" s="108"/>
      <c r="C123" s="114"/>
      <c r="D123" s="110"/>
      <c r="E123" s="110"/>
      <c r="F123" s="111"/>
      <c r="G123" s="112"/>
    </row>
    <row r="124" spans="2:7" s="113" customFormat="1" ht="42.75" x14ac:dyDescent="0.45">
      <c r="B124" s="115" t="s">
        <v>952</v>
      </c>
      <c r="C124" s="116" t="str">
        <f>IF(Massnahmen!E124&lt;&gt;"",Massnahmen!E124,"")</f>
        <v/>
      </c>
      <c r="D124" s="117" t="s">
        <v>932</v>
      </c>
      <c r="E124" s="117"/>
      <c r="F124" s="118"/>
      <c r="G124" s="117"/>
    </row>
    <row r="125" spans="2:7" s="113" customFormat="1" ht="42.95" customHeight="1" x14ac:dyDescent="0.45">
      <c r="B125" s="115"/>
      <c r="C125" s="119"/>
      <c r="D125" s="117"/>
      <c r="E125" s="117"/>
      <c r="F125" s="118"/>
      <c r="G125" s="117"/>
    </row>
    <row r="126" spans="2:7" s="113" customFormat="1" ht="42.75" x14ac:dyDescent="0.45">
      <c r="B126" s="108" t="s">
        <v>953</v>
      </c>
      <c r="C126" s="109" t="str">
        <f>IF(Massnahmen!E126&lt;&gt;"",Massnahmen!E126,"")</f>
        <v/>
      </c>
      <c r="D126" s="110" t="s">
        <v>932</v>
      </c>
      <c r="E126" s="110"/>
      <c r="F126" s="111"/>
      <c r="G126" s="112"/>
    </row>
    <row r="127" spans="2:7" s="113" customFormat="1" ht="42.95" customHeight="1" x14ac:dyDescent="0.45">
      <c r="B127" s="108"/>
      <c r="C127" s="114"/>
      <c r="D127" s="110"/>
      <c r="E127" s="110"/>
      <c r="F127" s="111"/>
      <c r="G127" s="112"/>
    </row>
    <row r="128" spans="2:7" s="113" customFormat="1" ht="42.75" x14ac:dyDescent="0.45">
      <c r="B128" s="115" t="s">
        <v>954</v>
      </c>
      <c r="C128" s="116" t="str">
        <f>IF(Massnahmen!E128&lt;&gt;"",Massnahmen!E128,"")</f>
        <v/>
      </c>
      <c r="D128" s="117" t="s">
        <v>932</v>
      </c>
      <c r="E128" s="117"/>
      <c r="F128" s="118"/>
      <c r="G128" s="117"/>
    </row>
    <row r="129" spans="2:7" s="113" customFormat="1" ht="42.95" customHeight="1" x14ac:dyDescent="0.45">
      <c r="B129" s="115"/>
      <c r="C129" s="119"/>
      <c r="D129" s="117"/>
      <c r="E129" s="117"/>
      <c r="F129" s="118"/>
      <c r="G129" s="117"/>
    </row>
    <row r="130" spans="2:7" s="113" customFormat="1" ht="42.75" x14ac:dyDescent="0.45">
      <c r="B130" s="108" t="s">
        <v>955</v>
      </c>
      <c r="C130" s="109" t="str">
        <f>IF(Massnahmen!E130&lt;&gt;"",Massnahmen!E130,"")</f>
        <v/>
      </c>
      <c r="D130" s="110" t="s">
        <v>932</v>
      </c>
      <c r="E130" s="110"/>
      <c r="F130" s="111"/>
      <c r="G130" s="112"/>
    </row>
    <row r="131" spans="2:7" s="113" customFormat="1" ht="42.95" customHeight="1" x14ac:dyDescent="0.45">
      <c r="B131" s="108"/>
      <c r="C131" s="114"/>
      <c r="D131" s="110"/>
      <c r="E131" s="110"/>
      <c r="F131" s="111"/>
      <c r="G131" s="112"/>
    </row>
    <row r="132" spans="2:7" s="113" customFormat="1" ht="42.75" x14ac:dyDescent="0.45">
      <c r="B132" s="115" t="s">
        <v>956</v>
      </c>
      <c r="C132" s="116" t="str">
        <f>IF(Massnahmen!E132&lt;&gt;"",Massnahmen!E132,"")</f>
        <v/>
      </c>
      <c r="D132" s="117" t="s">
        <v>932</v>
      </c>
      <c r="E132" s="117"/>
      <c r="F132" s="118"/>
      <c r="G132" s="117"/>
    </row>
    <row r="133" spans="2:7" s="113" customFormat="1" ht="42.95" customHeight="1" x14ac:dyDescent="0.45">
      <c r="B133" s="115"/>
      <c r="C133" s="119"/>
      <c r="D133" s="117"/>
      <c r="E133" s="117"/>
      <c r="F133" s="118"/>
      <c r="G133" s="117"/>
    </row>
    <row r="134" spans="2:7" s="113" customFormat="1" ht="42.75" x14ac:dyDescent="0.45">
      <c r="B134" s="108" t="s">
        <v>957</v>
      </c>
      <c r="C134" s="109" t="str">
        <f>IF(Massnahmen!E134&lt;&gt;"",Massnahmen!E134,"")</f>
        <v/>
      </c>
      <c r="D134" s="110" t="s">
        <v>932</v>
      </c>
      <c r="E134" s="110"/>
      <c r="F134" s="111"/>
      <c r="G134" s="112"/>
    </row>
    <row r="135" spans="2:7" s="113" customFormat="1" ht="42.95" customHeight="1" x14ac:dyDescent="0.45">
      <c r="B135" s="108"/>
      <c r="C135" s="114"/>
      <c r="D135" s="110"/>
      <c r="E135" s="110"/>
      <c r="F135" s="111"/>
      <c r="G135" s="112"/>
    </row>
    <row r="136" spans="2:7" s="113" customFormat="1" ht="42.75" x14ac:dyDescent="0.45">
      <c r="B136" s="115" t="s">
        <v>958</v>
      </c>
      <c r="C136" s="116" t="str">
        <f>IF(Massnahmen!E136&lt;&gt;"",Massnahmen!E136,"")</f>
        <v/>
      </c>
      <c r="D136" s="117" t="s">
        <v>932</v>
      </c>
      <c r="E136" s="117"/>
      <c r="F136" s="118"/>
      <c r="G136" s="117"/>
    </row>
    <row r="137" spans="2:7" s="113" customFormat="1" ht="42.95" customHeight="1" x14ac:dyDescent="0.45">
      <c r="B137" s="115"/>
      <c r="C137" s="119"/>
      <c r="D137" s="117"/>
      <c r="E137" s="117"/>
      <c r="F137" s="118"/>
      <c r="G137" s="117"/>
    </row>
    <row r="138" spans="2:7" s="113" customFormat="1" ht="42.75" x14ac:dyDescent="0.45">
      <c r="B138" s="108" t="s">
        <v>959</v>
      </c>
      <c r="C138" s="109" t="str">
        <f>IF(Massnahmen!E138&lt;&gt;"",Massnahmen!E138,"")</f>
        <v/>
      </c>
      <c r="D138" s="110" t="s">
        <v>932</v>
      </c>
      <c r="E138" s="110"/>
      <c r="F138" s="111"/>
      <c r="G138" s="112"/>
    </row>
    <row r="139" spans="2:7" s="113" customFormat="1" ht="42.95" customHeight="1" x14ac:dyDescent="0.45">
      <c r="B139" s="108"/>
      <c r="C139" s="114"/>
      <c r="D139" s="110"/>
      <c r="E139" s="110"/>
      <c r="F139" s="111"/>
      <c r="G139" s="112"/>
    </row>
    <row r="140" spans="2:7" s="113" customFormat="1" ht="42.75" x14ac:dyDescent="0.45">
      <c r="B140" s="115" t="s">
        <v>960</v>
      </c>
      <c r="C140" s="116" t="str">
        <f>IF(Massnahmen!E140&lt;&gt;"",Massnahmen!E140,"")</f>
        <v/>
      </c>
      <c r="D140" s="117" t="s">
        <v>932</v>
      </c>
      <c r="E140" s="117"/>
      <c r="F140" s="118"/>
      <c r="G140" s="117"/>
    </row>
    <row r="141" spans="2:7" s="113" customFormat="1" ht="42.95" customHeight="1" x14ac:dyDescent="0.45">
      <c r="B141" s="115"/>
      <c r="C141" s="119"/>
      <c r="D141" s="117"/>
      <c r="E141" s="117"/>
      <c r="F141" s="118"/>
      <c r="G141" s="117"/>
    </row>
    <row r="142" spans="2:7" s="113" customFormat="1" ht="42.75" x14ac:dyDescent="0.45">
      <c r="B142" s="108" t="s">
        <v>961</v>
      </c>
      <c r="C142" s="109" t="str">
        <f>IF(Massnahmen!E142&lt;&gt;"",Massnahmen!E142,"")</f>
        <v/>
      </c>
      <c r="D142" s="110" t="s">
        <v>932</v>
      </c>
      <c r="E142" s="110"/>
      <c r="F142" s="111"/>
      <c r="G142" s="112"/>
    </row>
    <row r="143" spans="2:7" s="113" customFormat="1" ht="42.95" customHeight="1" x14ac:dyDescent="0.45">
      <c r="B143" s="108"/>
      <c r="C143" s="114"/>
      <c r="D143" s="110"/>
      <c r="E143" s="110"/>
      <c r="F143" s="111"/>
      <c r="G143" s="112"/>
    </row>
    <row r="144" spans="2:7" s="113" customFormat="1" ht="42.75" x14ac:dyDescent="0.45">
      <c r="B144" s="115" t="s">
        <v>962</v>
      </c>
      <c r="C144" s="116" t="str">
        <f>IF(Massnahmen!E144&lt;&gt;"",Massnahmen!E144,"")</f>
        <v/>
      </c>
      <c r="D144" s="117" t="s">
        <v>932</v>
      </c>
      <c r="E144" s="117"/>
      <c r="F144" s="118"/>
      <c r="G144" s="117"/>
    </row>
    <row r="145" spans="2:7" s="113" customFormat="1" ht="42.95" customHeight="1" x14ac:dyDescent="0.45">
      <c r="B145" s="115"/>
      <c r="C145" s="119"/>
      <c r="D145" s="117"/>
      <c r="E145" s="117"/>
      <c r="F145" s="118"/>
      <c r="G145" s="117"/>
    </row>
    <row r="146" spans="2:7" s="113" customFormat="1" ht="42.75" x14ac:dyDescent="0.45">
      <c r="B146" s="108" t="s">
        <v>963</v>
      </c>
      <c r="C146" s="109" t="str">
        <f>IF(Massnahmen!E146&lt;&gt;"",Massnahmen!E146,"")</f>
        <v/>
      </c>
      <c r="D146" s="110" t="s">
        <v>932</v>
      </c>
      <c r="E146" s="110"/>
      <c r="F146" s="111"/>
      <c r="G146" s="112"/>
    </row>
    <row r="147" spans="2:7" s="113" customFormat="1" ht="42.95" customHeight="1" x14ac:dyDescent="0.45">
      <c r="B147" s="108"/>
      <c r="C147" s="114"/>
      <c r="D147" s="110"/>
      <c r="E147" s="110"/>
      <c r="F147" s="111"/>
      <c r="G147" s="112"/>
    </row>
    <row r="148" spans="2:7" s="113" customFormat="1" ht="42.75" x14ac:dyDescent="0.45">
      <c r="B148" s="115" t="s">
        <v>964</v>
      </c>
      <c r="C148" s="116" t="str">
        <f>IF(Massnahmen!E148&lt;&gt;"",Massnahmen!E148,"")</f>
        <v/>
      </c>
      <c r="D148" s="117" t="s">
        <v>932</v>
      </c>
      <c r="E148" s="117"/>
      <c r="F148" s="118"/>
      <c r="G148" s="117"/>
    </row>
    <row r="149" spans="2:7" s="113" customFormat="1" ht="42.95" customHeight="1" x14ac:dyDescent="0.45">
      <c r="B149" s="115"/>
      <c r="C149" s="119"/>
      <c r="D149" s="117"/>
      <c r="E149" s="117"/>
      <c r="F149" s="118"/>
      <c r="G149" s="117"/>
    </row>
    <row r="150" spans="2:7" s="113" customFormat="1" ht="42.75" x14ac:dyDescent="0.45">
      <c r="B150" s="108" t="s">
        <v>965</v>
      </c>
      <c r="C150" s="109" t="str">
        <f>IF(Massnahmen!E150&lt;&gt;"",Massnahmen!E150,"")</f>
        <v/>
      </c>
      <c r="D150" s="110" t="s">
        <v>932</v>
      </c>
      <c r="E150" s="110"/>
      <c r="F150" s="111"/>
      <c r="G150" s="112"/>
    </row>
    <row r="151" spans="2:7" s="113" customFormat="1" ht="42.95" customHeight="1" x14ac:dyDescent="0.45">
      <c r="B151" s="108"/>
      <c r="C151" s="114"/>
      <c r="D151" s="110"/>
      <c r="E151" s="110"/>
      <c r="F151" s="111"/>
      <c r="G151" s="112"/>
    </row>
    <row r="152" spans="2:7" s="113" customFormat="1" ht="42.75" x14ac:dyDescent="0.45">
      <c r="B152" s="115" t="s">
        <v>966</v>
      </c>
      <c r="C152" s="116" t="str">
        <f>IF(Massnahmen!E152&lt;&gt;"",Massnahmen!E152,"")</f>
        <v/>
      </c>
      <c r="D152" s="117" t="s">
        <v>932</v>
      </c>
      <c r="E152" s="117"/>
      <c r="F152" s="118"/>
      <c r="G152" s="117"/>
    </row>
    <row r="153" spans="2:7" s="113" customFormat="1" ht="42.95" customHeight="1" x14ac:dyDescent="0.45">
      <c r="B153" s="115"/>
      <c r="C153" s="119"/>
      <c r="D153" s="117"/>
      <c r="E153" s="117"/>
      <c r="F153" s="118"/>
      <c r="G153" s="117"/>
    </row>
    <row r="154" spans="2:7" s="113" customFormat="1" ht="42.75" x14ac:dyDescent="0.45">
      <c r="B154" s="108" t="s">
        <v>967</v>
      </c>
      <c r="C154" s="109" t="str">
        <f>IF(Massnahmen!E154&lt;&gt;"",Massnahmen!E154,"")</f>
        <v/>
      </c>
      <c r="D154" s="110" t="s">
        <v>932</v>
      </c>
      <c r="E154" s="110"/>
      <c r="F154" s="111"/>
      <c r="G154" s="112"/>
    </row>
    <row r="155" spans="2:7" s="113" customFormat="1" ht="42.95" customHeight="1" x14ac:dyDescent="0.45">
      <c r="B155" s="108"/>
      <c r="C155" s="114"/>
      <c r="D155" s="110"/>
      <c r="E155" s="110"/>
      <c r="F155" s="111"/>
      <c r="G155" s="112"/>
    </row>
    <row r="156" spans="2:7" s="113" customFormat="1" ht="42.75" x14ac:dyDescent="0.45">
      <c r="B156" s="115" t="s">
        <v>968</v>
      </c>
      <c r="C156" s="116" t="str">
        <f>IF(Massnahmen!E156&lt;&gt;"",Massnahmen!E156,"")</f>
        <v/>
      </c>
      <c r="D156" s="117" t="s">
        <v>932</v>
      </c>
      <c r="E156" s="117"/>
      <c r="F156" s="118"/>
      <c r="G156" s="117"/>
    </row>
    <row r="157" spans="2:7" s="113" customFormat="1" ht="42.95" customHeight="1" x14ac:dyDescent="0.45">
      <c r="B157" s="115"/>
      <c r="C157" s="119"/>
      <c r="D157" s="117"/>
      <c r="E157" s="117"/>
      <c r="F157" s="118"/>
      <c r="G157" s="117"/>
    </row>
    <row r="158" spans="2:7" s="113" customFormat="1" ht="42.75" x14ac:dyDescent="0.45">
      <c r="B158" s="108" t="s">
        <v>969</v>
      </c>
      <c r="C158" s="109" t="str">
        <f>IF(Massnahmen!E158&lt;&gt;"",Massnahmen!E158,"")</f>
        <v/>
      </c>
      <c r="D158" s="110" t="s">
        <v>932</v>
      </c>
      <c r="E158" s="110"/>
      <c r="F158" s="111"/>
      <c r="G158" s="112"/>
    </row>
    <row r="159" spans="2:7" s="113" customFormat="1" ht="42.95" customHeight="1" x14ac:dyDescent="0.45">
      <c r="B159" s="108"/>
      <c r="C159" s="114"/>
      <c r="D159" s="110"/>
      <c r="E159" s="110"/>
      <c r="F159" s="111"/>
      <c r="G159" s="112"/>
    </row>
    <row r="160" spans="2:7" s="113" customFormat="1" ht="42.75" x14ac:dyDescent="0.45">
      <c r="B160" s="115" t="s">
        <v>970</v>
      </c>
      <c r="C160" s="116" t="str">
        <f>IF(Massnahmen!E160&lt;&gt;"",Massnahmen!E160,"")</f>
        <v/>
      </c>
      <c r="D160" s="117" t="s">
        <v>932</v>
      </c>
      <c r="E160" s="117"/>
      <c r="F160" s="118"/>
      <c r="G160" s="117"/>
    </row>
    <row r="161" spans="2:7" s="113" customFormat="1" ht="42.95" customHeight="1" x14ac:dyDescent="0.45">
      <c r="B161" s="115"/>
      <c r="C161" s="119"/>
      <c r="D161" s="117"/>
      <c r="E161" s="117"/>
      <c r="F161" s="118"/>
      <c r="G161" s="117"/>
    </row>
    <row r="162" spans="2:7" s="113" customFormat="1" ht="42.75" x14ac:dyDescent="0.45">
      <c r="B162" s="108" t="s">
        <v>971</v>
      </c>
      <c r="C162" s="109" t="str">
        <f>IF(Massnahmen!E162&lt;&gt;"",Massnahmen!E162,"")</f>
        <v/>
      </c>
      <c r="D162" s="110" t="s">
        <v>932</v>
      </c>
      <c r="E162" s="110"/>
      <c r="F162" s="111"/>
      <c r="G162" s="112"/>
    </row>
    <row r="163" spans="2:7" s="113" customFormat="1" ht="42.95" customHeight="1" x14ac:dyDescent="0.45">
      <c r="B163" s="108"/>
      <c r="C163" s="114"/>
      <c r="D163" s="110"/>
      <c r="E163" s="110"/>
      <c r="F163" s="111"/>
      <c r="G163" s="112"/>
    </row>
    <row r="164" spans="2:7" s="113" customFormat="1" ht="42.75" x14ac:dyDescent="0.45">
      <c r="B164" s="115" t="s">
        <v>972</v>
      </c>
      <c r="C164" s="116" t="str">
        <f>IF(Massnahmen!E164&lt;&gt;"",Massnahmen!E164,"")</f>
        <v/>
      </c>
      <c r="D164" s="117" t="s">
        <v>932</v>
      </c>
      <c r="E164" s="117"/>
      <c r="F164" s="118"/>
      <c r="G164" s="117"/>
    </row>
    <row r="165" spans="2:7" s="113" customFormat="1" ht="42.95" customHeight="1" x14ac:dyDescent="0.45">
      <c r="B165" s="115"/>
      <c r="C165" s="119"/>
      <c r="D165" s="117"/>
      <c r="E165" s="117"/>
      <c r="F165" s="118"/>
      <c r="G165" s="117"/>
    </row>
    <row r="166" spans="2:7" x14ac:dyDescent="0.45">
      <c r="B166" s="96" t="s">
        <v>1222</v>
      </c>
    </row>
  </sheetData>
  <sheetProtection algorithmName="SHA-512" hashValue="fHZgpDBN82Z214geYDu0IodS+Ne4/WpciBH8hRzZP0wNdSYaowic2JFHZRmr3NuJLfKZ15DqmLWdizkZ5s/p6A==" saltValue="mCfrVGJz6gc+5KPeAy6MUg==" spinCount="100000" sheet="1" objects="1" scenarios="1" formatCells="0" formatColumns="0" formatRows="0" insertHyperlinks="0" sort="0" autoFilter="0"/>
  <pageMargins left="0.27559055118110237" right="0.23622047244094491" top="0.35433070866141736" bottom="0.35433070866141736" header="0.23622047244094491" footer="0.15748031496062992"/>
  <pageSetup paperSize="8"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9"/>
  <dimension ref="A1:G20"/>
  <sheetViews>
    <sheetView showGridLines="0" showRowColHeaders="0" zoomScaleNormal="100" workbookViewId="0">
      <selection activeCell="A2" sqref="A2"/>
    </sheetView>
  </sheetViews>
  <sheetFormatPr defaultColWidth="11.59765625" defaultRowHeight="14.25" x14ac:dyDescent="0.45"/>
  <cols>
    <col min="1" max="1" width="11.3984375" style="298"/>
    <col min="2" max="2" width="11.59765625" style="127"/>
    <col min="3" max="3" width="0.59765625" style="127" customWidth="1"/>
    <col min="4" max="4" width="32.3984375" style="127" customWidth="1"/>
    <col min="5" max="5" width="0.3984375" style="127" customWidth="1"/>
    <col min="6" max="16384" width="11.59765625" style="127"/>
  </cols>
  <sheetData>
    <row r="1" spans="2:6" x14ac:dyDescent="0.45">
      <c r="B1" s="298"/>
      <c r="C1" s="298"/>
      <c r="D1" s="298"/>
      <c r="E1" s="298"/>
      <c r="F1" s="298"/>
    </row>
    <row r="2" spans="2:6" x14ac:dyDescent="0.45">
      <c r="B2" s="298"/>
      <c r="C2" s="298"/>
      <c r="D2" s="298"/>
      <c r="E2" s="298"/>
      <c r="F2" s="298"/>
    </row>
    <row r="3" spans="2:6" x14ac:dyDescent="0.45">
      <c r="B3" s="298"/>
      <c r="C3" s="298"/>
      <c r="D3" s="298"/>
      <c r="E3" s="298"/>
      <c r="F3" s="298"/>
    </row>
    <row r="4" spans="2:6" ht="20.25" customHeight="1" x14ac:dyDescent="0.45">
      <c r="B4" s="299"/>
      <c r="C4" s="299"/>
      <c r="D4" s="318" t="str">
        <f ca="1">' '!A16</f>
        <v>Your logo:</v>
      </c>
      <c r="E4" s="299"/>
      <c r="F4" s="299"/>
    </row>
    <row r="5" spans="2:6" ht="3.75" customHeight="1" x14ac:dyDescent="0.45">
      <c r="B5" s="299"/>
      <c r="C5" s="298"/>
      <c r="D5" s="298"/>
      <c r="E5" s="298"/>
      <c r="F5" s="299"/>
    </row>
    <row r="6" spans="2:6" ht="41.25" customHeight="1" x14ac:dyDescent="0.45">
      <c r="B6" s="299"/>
      <c r="C6" s="298"/>
      <c r="D6" s="300"/>
      <c r="E6" s="298"/>
      <c r="F6" s="299"/>
    </row>
    <row r="7" spans="2:6" ht="3" customHeight="1" x14ac:dyDescent="0.45">
      <c r="B7" s="299"/>
      <c r="C7" s="298"/>
      <c r="D7" s="298"/>
      <c r="E7" s="298"/>
      <c r="F7" s="299"/>
    </row>
    <row r="8" spans="2:6" x14ac:dyDescent="0.45">
      <c r="B8" s="299"/>
      <c r="C8" s="299"/>
      <c r="D8" s="299"/>
      <c r="E8" s="299"/>
      <c r="F8" s="299"/>
    </row>
    <row r="9" spans="2:6" ht="9" customHeight="1" x14ac:dyDescent="0.45">
      <c r="B9" s="299"/>
      <c r="C9" s="299"/>
      <c r="D9" s="299"/>
      <c r="E9" s="299"/>
      <c r="F9" s="299"/>
    </row>
    <row r="12" spans="2:6" x14ac:dyDescent="0.45">
      <c r="B12" s="317" t="str">
        <f ca="1">' '!A161</f>
        <v>Setting light system</v>
      </c>
      <c r="C12" s="301"/>
      <c r="D12" s="301"/>
      <c r="E12" s="301"/>
      <c r="F12" s="301"/>
    </row>
    <row r="13" spans="2:6" ht="3.75" customHeight="1" x14ac:dyDescent="0.45"/>
    <row r="14" spans="2:6" x14ac:dyDescent="0.45">
      <c r="B14" s="302">
        <v>0</v>
      </c>
      <c r="C14" s="303"/>
      <c r="D14" s="304" t="str">
        <f ca="1">' '!A162</f>
        <v>up to</v>
      </c>
      <c r="E14" s="297"/>
      <c r="F14" s="305">
        <v>0.7</v>
      </c>
    </row>
    <row r="15" spans="2:6" x14ac:dyDescent="0.45">
      <c r="B15" s="306">
        <f>F14</f>
        <v>0.7</v>
      </c>
      <c r="C15" s="307"/>
      <c r="D15" s="308" t="str">
        <f ca="1">' '!A162</f>
        <v>up to</v>
      </c>
      <c r="E15" s="297"/>
      <c r="F15" s="309">
        <v>0.9</v>
      </c>
    </row>
    <row r="16" spans="2:6" x14ac:dyDescent="0.45">
      <c r="B16" s="310">
        <f>F15</f>
        <v>0.9</v>
      </c>
      <c r="C16" s="311"/>
      <c r="D16" s="312" t="str">
        <f ca="1">' '!A162</f>
        <v>up to</v>
      </c>
      <c r="E16" s="297"/>
      <c r="F16" s="313">
        <v>1</v>
      </c>
    </row>
    <row r="18" spans="2:7" x14ac:dyDescent="0.45">
      <c r="B18" s="314" t="str">
        <f ca="1">' '!A164</f>
        <v>Calculations of the lights can be higher than 100%</v>
      </c>
      <c r="C18" s="314"/>
      <c r="D18" s="314"/>
      <c r="E18" s="314"/>
      <c r="F18" s="315" t="s">
        <v>842</v>
      </c>
      <c r="G18" s="316">
        <f>IF(OR(F18="Oui",F18="Ja",F18="Yes",F18="Si"),0,1)</f>
        <v>0</v>
      </c>
    </row>
    <row r="20" spans="2:7" x14ac:dyDescent="0.45">
      <c r="B20" s="96" t="s">
        <v>1222</v>
      </c>
    </row>
  </sheetData>
  <sheetProtection sheet="1" scenarios="1" formatCells="0" formatColumns="0" formatRows="0" insertHyperlinks="0" sort="0" autoFilter="0"/>
  <dataValidations count="2">
    <dataValidation type="list" errorStyle="warning" allowBlank="1" showInputMessage="1" showErrorMessage="1" sqref="F14:F15" xr:uid="{00000000-0002-0000-1900-000000000000}">
      <formula1>"0%,10%,20%,30%,40%,50%,60%,70%,80%,90%,100%"</formula1>
    </dataValidation>
    <dataValidation errorStyle="warning" allowBlank="1" showInputMessage="1" showErrorMessage="1" sqref="F16" xr:uid="{00000000-0002-0000-1900-000001000000}"/>
  </dataValidations>
  <pageMargins left="0.7" right="0.7" top="0.78740157499999996" bottom="0.78740157499999996" header="0.3" footer="0.3"/>
  <pageSetup paperSize="9"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errorTitle="Choose yes or no" xr:uid="{00000000-0002-0000-1900-000002000000}">
          <x14:formula1>
            <xm:f>' '!$A$165:$A$166</xm:f>
          </x14:formula1>
          <xm:sqref>F18</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Massnahmen</vt:lpstr>
      <vt:lpstr>sIndikatoren</vt:lpstr>
      <vt:lpstr>Logo</vt:lpstr>
      <vt:lpstr>Massnahmen!Print_Area</vt:lpstr>
      <vt:lpstr>Massnahmen!Print_Titles</vt:lpstr>
      <vt:lpstr>sIndikatoren!Print_Titles</vt:lpstr>
      <vt:lpstr>Sprachen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iSerge</cp:lastModifiedBy>
  <cp:lastPrinted>2017-12-19T18:06:52Z</cp:lastPrinted>
  <dcterms:created xsi:type="dcterms:W3CDTF">2010-11-08T10:14:07Z</dcterms:created>
  <dcterms:modified xsi:type="dcterms:W3CDTF">2018-05-14T17:07:41Z</dcterms:modified>
</cp:coreProperties>
</file>